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gutierrez\Desktop\2022\SIPOT 2022\SIPOT  3er TRIM 2022\"/>
    </mc:Choice>
  </mc:AlternateContent>
  <bookViews>
    <workbookView xWindow="0" yWindow="0" windowWidth="28800" windowHeight="11835"/>
  </bookViews>
  <sheets>
    <sheet name="ABASTO 2021" sheetId="9" r:id="rId1"/>
    <sheet name="INSTITUCIONAL" sheetId="11" r:id="rId2"/>
    <sheet name="FRISIA" sheetId="4" r:id="rId3"/>
    <sheet name="UHT" sheetId="12" r:id="rId4"/>
    <sheet name="aceite anual" sheetId="14" r:id="rId5"/>
  </sheets>
  <definedNames>
    <definedName name="_xlnm.Print_Area" localSheetId="0">'ABASTO 2021'!$B$1:$P$12</definedName>
    <definedName name="_xlnm.Print_Area" localSheetId="4">'aceite anual'!$B$1:$AA$11</definedName>
    <definedName name="_xlnm.Print_Area" localSheetId="2">FRISIA!$A$1:$N$17</definedName>
    <definedName name="_xlnm.Print_Area" localSheetId="1">INSTITUCIONAL!$B$1:$O$37</definedName>
    <definedName name="_xlnm.Print_Area" localSheetId="3">UHT!$A$1:$N$32</definedName>
    <definedName name="_xlnm.Print_Titles" localSheetId="0">'ABASTO 2021'!$1:$4</definedName>
    <definedName name="_xlnm.Print_Titles" localSheetId="4">'aceite anual'!$1:$8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9" l="1"/>
  <c r="H11" i="9" s="1"/>
  <c r="J11" i="9"/>
  <c r="I11" i="9"/>
  <c r="G11" i="9"/>
  <c r="M11" i="9"/>
  <c r="R11" i="9" s="1"/>
  <c r="N10" i="9" l="1"/>
  <c r="O10" i="9"/>
  <c r="O11" i="9" s="1"/>
  <c r="N11" i="9" l="1"/>
  <c r="P10" i="9"/>
  <c r="P11" i="9" s="1"/>
  <c r="X10" i="14" l="1"/>
  <c r="G46" i="14"/>
  <c r="F46" i="14"/>
  <c r="M45" i="14"/>
  <c r="L45" i="14"/>
  <c r="O44" i="14"/>
  <c r="N44" i="14"/>
  <c r="M43" i="14"/>
  <c r="O43" i="14" s="1"/>
  <c r="L43" i="14"/>
  <c r="N43" i="14" s="1"/>
  <c r="I43" i="14"/>
  <c r="I45" i="14" s="1"/>
  <c r="H43" i="14"/>
  <c r="H45" i="14" s="1"/>
  <c r="O42" i="14"/>
  <c r="N42" i="14"/>
  <c r="O41" i="14"/>
  <c r="N41" i="14"/>
  <c r="G39" i="14"/>
  <c r="F39" i="14"/>
  <c r="L38" i="14"/>
  <c r="L39" i="14" s="1"/>
  <c r="N37" i="14"/>
  <c r="M37" i="14"/>
  <c r="O37" i="14" s="1"/>
  <c r="O36" i="14"/>
  <c r="M36" i="14"/>
  <c r="L36" i="14"/>
  <c r="N36" i="14" s="1"/>
  <c r="I36" i="14"/>
  <c r="I38" i="14" s="1"/>
  <c r="H36" i="14"/>
  <c r="H38" i="14" s="1"/>
  <c r="O35" i="14"/>
  <c r="N35" i="14"/>
  <c r="O34" i="14"/>
  <c r="N34" i="14"/>
  <c r="G32" i="14"/>
  <c r="F32" i="14"/>
  <c r="O31" i="14"/>
  <c r="M31" i="14"/>
  <c r="L31" i="14"/>
  <c r="N31" i="14" s="1"/>
  <c r="I31" i="14"/>
  <c r="H31" i="14"/>
  <c r="O30" i="14"/>
  <c r="N30" i="14"/>
  <c r="O29" i="14"/>
  <c r="N29" i="14"/>
  <c r="AB28" i="14"/>
  <c r="N28" i="14"/>
  <c r="M28" i="14"/>
  <c r="M32" i="14" s="1"/>
  <c r="O32" i="14" s="1"/>
  <c r="L28" i="14"/>
  <c r="L32" i="14" s="1"/>
  <c r="I28" i="14"/>
  <c r="I32" i="14" s="1"/>
  <c r="H28" i="14"/>
  <c r="H32" i="14" s="1"/>
  <c r="O27" i="14"/>
  <c r="N27" i="14"/>
  <c r="O26" i="14"/>
  <c r="N26" i="14"/>
  <c r="M24" i="14"/>
  <c r="L24" i="14"/>
  <c r="I24" i="14"/>
  <c r="H24" i="14"/>
  <c r="O23" i="14"/>
  <c r="O24" i="14" s="1"/>
  <c r="N23" i="14"/>
  <c r="N24" i="14" s="1"/>
  <c r="M21" i="14"/>
  <c r="O21" i="14" s="1"/>
  <c r="L21" i="14"/>
  <c r="N21" i="14" s="1"/>
  <c r="I21" i="14"/>
  <c r="H21" i="14"/>
  <c r="O20" i="14"/>
  <c r="N20" i="14"/>
  <c r="O19" i="14"/>
  <c r="N19" i="14"/>
  <c r="G17" i="14"/>
  <c r="F17" i="14"/>
  <c r="M16" i="14"/>
  <c r="L16" i="14"/>
  <c r="O15" i="14"/>
  <c r="O16" i="14" s="1"/>
  <c r="N15" i="14"/>
  <c r="N16" i="14" s="1"/>
  <c r="M14" i="14"/>
  <c r="M17" i="14" s="1"/>
  <c r="O17" i="14" s="1"/>
  <c r="L14" i="14"/>
  <c r="L17" i="14" s="1"/>
  <c r="I14" i="14"/>
  <c r="I16" i="14" s="1"/>
  <c r="H14" i="14"/>
  <c r="H17" i="14" s="1"/>
  <c r="O13" i="14"/>
  <c r="O14" i="14" s="1"/>
  <c r="N13" i="14"/>
  <c r="N14" i="14" s="1"/>
  <c r="I11" i="14"/>
  <c r="H11" i="14"/>
  <c r="M10" i="14"/>
  <c r="AA10" i="14" s="1"/>
  <c r="AA11" i="14" s="1"/>
  <c r="L10" i="14"/>
  <c r="Z10" i="14" s="1"/>
  <c r="Z11" i="14" s="1"/>
  <c r="I17" i="14" l="1"/>
  <c r="M46" i="14"/>
  <c r="O46" i="14" s="1"/>
  <c r="O28" i="14"/>
  <c r="AB21" i="14"/>
  <c r="T10" i="14"/>
  <c r="Y10" i="14" s="1"/>
  <c r="L46" i="14"/>
  <c r="N46" i="14" s="1"/>
  <c r="H16" i="14"/>
  <c r="N32" i="14"/>
  <c r="AB17" i="14"/>
  <c r="N17" i="14"/>
  <c r="N39" i="14"/>
  <c r="M38" i="14"/>
  <c r="N10" i="14"/>
  <c r="N11" i="14" s="1"/>
  <c r="N38" i="14"/>
  <c r="N45" i="14"/>
  <c r="O10" i="14"/>
  <c r="O11" i="14" s="1"/>
  <c r="M11" i="14"/>
  <c r="L11" i="14"/>
  <c r="O45" i="14"/>
  <c r="AB45" i="14" l="1"/>
  <c r="AC45" i="14" s="1"/>
  <c r="O38" i="14"/>
  <c r="M39" i="14"/>
  <c r="O39" i="14" s="1"/>
  <c r="A16" i="4" l="1"/>
  <c r="A13" i="4"/>
  <c r="B16" i="11"/>
  <c r="B13" i="11"/>
  <c r="L32" i="12" l="1"/>
  <c r="N32" i="12" s="1"/>
  <c r="K32" i="12"/>
  <c r="M32" i="12" s="1"/>
  <c r="I32" i="12"/>
  <c r="G29" i="12"/>
  <c r="F29" i="12"/>
  <c r="I29" i="12"/>
  <c r="H29" i="12"/>
  <c r="H32" i="12" s="1"/>
  <c r="L28" i="12"/>
  <c r="N28" i="12" s="1"/>
  <c r="K28" i="12"/>
  <c r="M28" i="12" s="1"/>
  <c r="N27" i="12"/>
  <c r="M27" i="12"/>
  <c r="N26" i="12"/>
  <c r="M26" i="12"/>
  <c r="N25" i="12"/>
  <c r="M25" i="12"/>
  <c r="L24" i="12"/>
  <c r="N24" i="12" s="1"/>
  <c r="K24" i="12"/>
  <c r="M24" i="12" s="1"/>
  <c r="I24" i="12"/>
  <c r="H24" i="12"/>
  <c r="N23" i="12"/>
  <c r="N22" i="12"/>
  <c r="M23" i="12"/>
  <c r="M22" i="12"/>
  <c r="N14" i="12"/>
  <c r="N13" i="12"/>
  <c r="N12" i="12"/>
  <c r="M14" i="12"/>
  <c r="M13" i="12"/>
  <c r="M12" i="12"/>
  <c r="H37" i="11"/>
  <c r="G37" i="11"/>
  <c r="M36" i="11"/>
  <c r="O36" i="11" s="1"/>
  <c r="L36" i="11"/>
  <c r="N36" i="11" s="1"/>
  <c r="O35" i="11"/>
  <c r="N35" i="11"/>
  <c r="O34" i="11"/>
  <c r="N34" i="11"/>
  <c r="O33" i="11"/>
  <c r="N33" i="11"/>
  <c r="N32" i="11"/>
  <c r="M32" i="11"/>
  <c r="L32" i="11"/>
  <c r="J32" i="11"/>
  <c r="I32" i="11"/>
  <c r="O31" i="11"/>
  <c r="N31" i="11"/>
  <c r="O30" i="11"/>
  <c r="N30" i="11"/>
  <c r="O29" i="11"/>
  <c r="N29" i="11"/>
  <c r="M26" i="11"/>
  <c r="O26" i="11" s="1"/>
  <c r="L26" i="11"/>
  <c r="N26" i="11" s="1"/>
  <c r="M22" i="11"/>
  <c r="L22" i="11"/>
  <c r="O25" i="11"/>
  <c r="N25" i="11"/>
  <c r="O24" i="11"/>
  <c r="N24" i="11"/>
  <c r="O23" i="11"/>
  <c r="N23" i="11"/>
  <c r="N22" i="11"/>
  <c r="O21" i="11"/>
  <c r="N21" i="11"/>
  <c r="O20" i="11"/>
  <c r="N20" i="11"/>
  <c r="H27" i="11"/>
  <c r="G27" i="11"/>
  <c r="M16" i="11"/>
  <c r="O16" i="11" s="1"/>
  <c r="L16" i="11"/>
  <c r="N16" i="11" s="1"/>
  <c r="O15" i="11"/>
  <c r="N15" i="11"/>
  <c r="O13" i="11"/>
  <c r="O12" i="11"/>
  <c r="N12" i="11"/>
  <c r="M13" i="11"/>
  <c r="L13" i="11"/>
  <c r="L17" i="11" s="1"/>
  <c r="I13" i="11"/>
  <c r="H16" i="4"/>
  <c r="N15" i="4"/>
  <c r="M15" i="4"/>
  <c r="L16" i="4"/>
  <c r="N16" i="4" s="1"/>
  <c r="K16" i="4"/>
  <c r="M16" i="4" s="1"/>
  <c r="H13" i="4"/>
  <c r="N13" i="4"/>
  <c r="N12" i="4"/>
  <c r="M12" i="4"/>
  <c r="L13" i="4"/>
  <c r="L17" i="4" s="1"/>
  <c r="K13" i="4"/>
  <c r="K17" i="4" s="1"/>
  <c r="S17" i="4" s="1"/>
  <c r="M13" i="4" l="1"/>
  <c r="K29" i="12"/>
  <c r="M29" i="12" s="1"/>
  <c r="L29" i="12"/>
  <c r="N29" i="12" s="1"/>
  <c r="M17" i="11"/>
  <c r="M27" i="11"/>
  <c r="M37" i="11"/>
  <c r="O37" i="11" s="1"/>
  <c r="O22" i="11"/>
  <c r="O32" i="11"/>
  <c r="L27" i="11"/>
  <c r="L37" i="11"/>
  <c r="N37" i="11" s="1"/>
  <c r="N13" i="11"/>
  <c r="L18" i="12"/>
  <c r="K18" i="12"/>
  <c r="G18" i="12"/>
  <c r="F18" i="12"/>
  <c r="I18" i="12"/>
  <c r="H18" i="12"/>
  <c r="N18" i="12" l="1"/>
  <c r="M18" i="12"/>
  <c r="O18" i="12" s="1"/>
  <c r="I17" i="4" l="1"/>
  <c r="H17" i="4"/>
  <c r="G17" i="4"/>
  <c r="F17" i="4"/>
  <c r="M17" i="4" l="1"/>
  <c r="N17" i="4"/>
  <c r="N31" i="12"/>
  <c r="M31" i="12"/>
  <c r="I28" i="12"/>
  <c r="H28" i="12"/>
  <c r="N21" i="12"/>
  <c r="M21" i="12"/>
  <c r="O28" i="12" l="1"/>
  <c r="N17" i="12" l="1"/>
  <c r="M17" i="12"/>
  <c r="M16" i="12"/>
  <c r="N15" i="12" l="1"/>
  <c r="M15" i="12"/>
  <c r="N11" i="12"/>
  <c r="M11" i="12"/>
  <c r="N14" i="4" l="1"/>
  <c r="M14" i="4"/>
  <c r="M11" i="4" l="1"/>
  <c r="N11" i="4"/>
  <c r="O27" i="11" l="1"/>
  <c r="N27" i="11"/>
  <c r="O11" i="11"/>
  <c r="O14" i="11"/>
  <c r="O19" i="11"/>
  <c r="N19" i="11"/>
  <c r="N14" i="11"/>
  <c r="N11" i="11"/>
  <c r="J22" i="11"/>
  <c r="I22" i="11"/>
  <c r="J17" i="11"/>
  <c r="I17" i="11"/>
  <c r="H17" i="11"/>
  <c r="G17" i="11"/>
  <c r="O17" i="11"/>
  <c r="N17" i="11" l="1"/>
</calcChain>
</file>

<file path=xl/sharedStrings.xml><?xml version="1.0" encoding="utf-8"?>
<sst xmlns="http://schemas.openxmlformats.org/spreadsheetml/2006/main" count="348" uniqueCount="135">
  <si>
    <t>PROGRAMA ABASTO SOCIAL</t>
  </si>
  <si>
    <t>PROVEEDOR</t>
  </si>
  <si>
    <t>CONTRATO/PROCEDIMIENTO</t>
  </si>
  <si>
    <t>%  DE CONTRATO CUMPLIDO</t>
  </si>
  <si>
    <t xml:space="preserve">Volumen </t>
  </si>
  <si>
    <t>$</t>
  </si>
  <si>
    <t xml:space="preserve">PROGRAMA FRISIA </t>
  </si>
  <si>
    <t>%  DE CUMPLIMIENTO</t>
  </si>
  <si>
    <t>PROGRAMA INSTITUCIONAL</t>
  </si>
  <si>
    <t>CONTRATADO FALLO</t>
  </si>
  <si>
    <t>CONTRATADO SISTEMA</t>
  </si>
  <si>
    <t>ALCANCE</t>
  </si>
  <si>
    <t>OBSERVACIONES</t>
  </si>
  <si>
    <t>Sin consumo referido para el mes de diciembre</t>
  </si>
  <si>
    <t>Inventario de seguridad suficiente</t>
  </si>
  <si>
    <t>Se considero un suministro de 10,000 kg para el mes de diciembre</t>
  </si>
  <si>
    <t>Inventario de seguridad de 45 dias</t>
  </si>
  <si>
    <t>PROGRAMA UHT</t>
  </si>
  <si>
    <t>Procedimiento Adjudicado</t>
  </si>
  <si>
    <t xml:space="preserve">CADQ/332/2022  CADQ/POL/002/2022  </t>
  </si>
  <si>
    <t xml:space="preserve">CADQ/322/2022  CADQ/POL/002/2022  </t>
  </si>
  <si>
    <t xml:space="preserve">CADQ/638/2022  CADQ/VIT/006/2022  </t>
  </si>
  <si>
    <t xml:space="preserve">CADQ/340/2022  CADQ/ACE/001/2022  </t>
  </si>
  <si>
    <t xml:space="preserve">CADQ/639/2022  CADQ/VIT/005/2022  </t>
  </si>
  <si>
    <t xml:space="preserve">CADQ/637/2022  CADQ/VIT/005/2022  </t>
  </si>
  <si>
    <t xml:space="preserve">CADQ/554/2022  CADQ/COR/004/2022  </t>
  </si>
  <si>
    <t xml:space="preserve">CADQ/542/2022  CADQ/COR/004/2022  </t>
  </si>
  <si>
    <t xml:space="preserve">CADQ/636/2022  CADQ/LAM/003/2022  </t>
  </si>
  <si>
    <t>SUBGERENCIA DE PROGRAMACIÓN Y SUMINISTRO DE INSUMOS</t>
  </si>
  <si>
    <t>GRAN TOTAL POLIETILENO</t>
  </si>
  <si>
    <t>DESCRIPCIÓN CÓDIGO CONTABLE</t>
  </si>
  <si>
    <t>BOPP LECHE CON 8 A 9% DE G.V. A.S. FACTOR RETIRO</t>
  </si>
  <si>
    <t>BOPP PARA LECHE CON 8 A 9% DE G.V. DE A.S.</t>
  </si>
  <si>
    <t>VITAMINA A + D3 1000/100</t>
  </si>
  <si>
    <t>POLIETILENO PARA LECHE PARCIALMENTE DESCREMADA FORTIFCADA DE 2 LTS. TIPO A-RG</t>
  </si>
  <si>
    <t>POLIETILENO PARA MEZCLA DE LECHE CG.V. PASTEURIZAD</t>
  </si>
  <si>
    <t>CAJA PARA MEZCLA DE LECHE CON GRASA VEGETAL E</t>
  </si>
  <si>
    <t>CAJA PARA MEZCLA DE LECHE CON G.V. EN POLVO PROGR</t>
  </si>
  <si>
    <t>SEPARADOR LSP F. ABASTO SOCIAL 210 G</t>
  </si>
  <si>
    <t>TOTAL ACEITE DE PALMOLEINA</t>
  </si>
  <si>
    <t>GRAN TOTAL PREMEZCLA P/FORTIFICAR LECHE FLUIDA</t>
  </si>
  <si>
    <t>TOTAL LAMINACIÓN POLIÉSTER METALIZADO BOPP</t>
  </si>
  <si>
    <t>TOTAL MEZCLA DE VITAMINAS A+D3</t>
  </si>
  <si>
    <t>CÓDIGO CONTABLE</t>
  </si>
  <si>
    <t>POLIETILENO "FRISIA" 1 LT</t>
  </si>
  <si>
    <t>POLIETILENO "FRISIA" 2 LTS</t>
  </si>
  <si>
    <t>GRAN TOTAL  POLIETILENO FRISIA</t>
  </si>
  <si>
    <t>ACEITE DE PALMOLEINA</t>
  </si>
  <si>
    <t>PREMIX PARA FORTIFICAR LECHE FLUIDA</t>
  </si>
  <si>
    <t>GRAN TOTAL LAMINACIÓN</t>
  </si>
  <si>
    <t>BOPP POLIESTER METALIZADO PARA LECHE SEMIDESCREMADA</t>
  </si>
  <si>
    <t>BOPP POLIESTER METALIZADO PARA LECHE ENTERA EN POL</t>
  </si>
  <si>
    <t>CAJA LEP F. DICONSA 240 G</t>
  </si>
  <si>
    <t>CAJA PARA LECHE EN POLVO FORTIFICADA, CON MENOR CO</t>
  </si>
  <si>
    <t>SEPARADOR LEP F. DICONSA 240 G</t>
  </si>
  <si>
    <t>SEPARADOR LEP FORTIFICADA 240 GRS</t>
  </si>
  <si>
    <t>SEPARADOR LSP F. INSTITUCIONAL 240 G</t>
  </si>
  <si>
    <t>BRIK UHT LICONSA PLUS ENTERA TBA 1 LT SLIM SIN TAP</t>
  </si>
  <si>
    <t>BRIK UHT LICONSA PLUS DESCREMADA TBA 1 LT SLIM SIN</t>
  </si>
  <si>
    <t>BRIK UHT LICONSA PLUS SEMIDESCREMADA TBA 1 LT SLIM</t>
  </si>
  <si>
    <t>BRIK UHT LICONSA PLUS SEMI-DESLACTOSADA TBA 1 LT S</t>
  </si>
  <si>
    <t>CINTA LS-STRIP MPM JR 7,5/0,080</t>
  </si>
  <si>
    <t>POPOTE U-STRAW 4/165 WHITE-RED</t>
  </si>
  <si>
    <t>CAJA DE CARTÓN PARA LECHE ENTERA DE 1 SLIM (UHT)</t>
  </si>
  <si>
    <t>CAJA DE CARTÓN PARA LECHE DESCREMADA DE 1 SLIM (U</t>
  </si>
  <si>
    <t>CAJA DE CARTÓN PARA LECHE SEMIDESCREMADA DE 1 SLI</t>
  </si>
  <si>
    <t>GRAN TOTAL CAJA UHT 1 LITRO</t>
  </si>
  <si>
    <t>CAJA DE CARTON SIN IMPRESION LECHE UHT 250 Ml</t>
  </si>
  <si>
    <t>MRM CONSORCIO INDUSTRIAL ALIMENTICIO, S.A. DE C.V.</t>
  </si>
  <si>
    <t>DSM NUTRITIONAL PRODUCTS MÉXICO, S.A. DE C.V.</t>
  </si>
  <si>
    <t>EXCEL NOBLEZA, S.A.P.I. DE C.V.</t>
  </si>
  <si>
    <t>EMPAQUES PLÁSTICOS INDUSTRIALES, S.A. DE C.V.</t>
  </si>
  <si>
    <t>POLY RAFIA, S.A. DE C.V.</t>
  </si>
  <si>
    <t>CONVERTIDORA MERCURIO, S.A. DE C.V.</t>
  </si>
  <si>
    <t>ECO EMPAQUES DE CARTÓN, S. DE R.L. DE C.V.</t>
  </si>
  <si>
    <t>TOTAL CAJA CONVERTIDORA MERCURIO, S.A. DE C.V.</t>
  </si>
  <si>
    <t>TOTAL SEPARADOR CONVERTIDORA MERCURIO, S.A. DE C.V.</t>
  </si>
  <si>
    <t>GRAN TOTAL CONVERTIDORA MERCURIO, S.A. DE C.V.</t>
  </si>
  <si>
    <t>TOTAL CAJA ECO EMPAQUES DE CARTÓN, S. DE R.L. DE C.V.</t>
  </si>
  <si>
    <t>TOTAL SEPARADOR  ECO EMPAQUES DE CARTÓN, S. DE R.L. DE C.V.</t>
  </si>
  <si>
    <t>GRAN TOTAL  ECO EMPAQUES DE CARTÓN, S. DE R.L. DE C.V.</t>
  </si>
  <si>
    <t>TOTAL EMPAQUES PLÁSTICOS INDUSTRIALES, S.A. DE C.V</t>
  </si>
  <si>
    <t>TOTAL POLY RAFIA, S.A. DE C.V.</t>
  </si>
  <si>
    <t>PURAC MÉXICO, S. DE R.L. DE C.V.</t>
  </si>
  <si>
    <t>TOTAL PURAC MÉXICO, S.A. DE C.V.</t>
  </si>
  <si>
    <t>TOTAL DSM NUTRITIONAL PRODUCTS MÉXICO. S.A. DE C.V.</t>
  </si>
  <si>
    <t>TOTAL EXCEL NOBLEZA, S.A.P.I. DE C.V.</t>
  </si>
  <si>
    <t>TETRA PAK, S.A. DE C.V.</t>
  </si>
  <si>
    <t>TOTAL TETRA PAK, S.A. DE. C.V.</t>
  </si>
  <si>
    <t>TOTAL  CONVERTIDORA MERCURIO. S.A. DE C.V.</t>
  </si>
  <si>
    <t>TOTAL  ECO EMPAQUES DE CARTÓN , S. DE R.L. DE C.V.</t>
  </si>
  <si>
    <t>UNIDAD DE MEDIDA</t>
  </si>
  <si>
    <t>KILOGRAMO</t>
  </si>
  <si>
    <t>PIEZA</t>
  </si>
  <si>
    <t>CAJA PARA LECHE ENTERA EN POLVO de 240 gr.</t>
  </si>
  <si>
    <t>AVANCE DE CUMPLIMIENTO DE CONTRATOS EJERCIDO AL MES DE MAYO 2022</t>
  </si>
  <si>
    <t>AVANCE EJERCIDO AL MES  DE MAYO DE 2022</t>
  </si>
  <si>
    <t>SALDO DEL CONTRATO</t>
  </si>
  <si>
    <t>JUNIO</t>
  </si>
  <si>
    <t>JULIO</t>
  </si>
  <si>
    <t>AGOSTO</t>
  </si>
  <si>
    <t>SEPTIEMBRE</t>
  </si>
  <si>
    <t>OCTUBRE</t>
  </si>
  <si>
    <t>NOVIEMBRE</t>
  </si>
  <si>
    <t>DICIEMBRE</t>
  </si>
  <si>
    <t>CONSUMO ESTIMADO</t>
  </si>
  <si>
    <t>%  DE CUMPLIMIENTO ENERO-MAYO</t>
  </si>
  <si>
    <t>TOTAL</t>
  </si>
  <si>
    <t>ENERO-DICIEMBRE</t>
  </si>
  <si>
    <t>SUBTOTAL ENERO-SEPTIEMBRE</t>
  </si>
  <si>
    <t>SUBTOTAL OCTUBRE-DICIEMBRE</t>
  </si>
  <si>
    <t xml:space="preserve">AVANCE DE CUMPLIMIENTO DE CONTRATOS </t>
  </si>
  <si>
    <t>AVANCE EJERCIDO AL MES DE MAYO DE 2022</t>
  </si>
  <si>
    <t>AVANCE EJERCIDO AL 15 DE MAYO DE 2022</t>
  </si>
  <si>
    <t xml:space="preserve">AVANCE EJERCIDO AL MES MAYO DE 2022 </t>
  </si>
  <si>
    <t>CONTRATO</t>
  </si>
  <si>
    <t xml:space="preserve">CADQ/554/2022  </t>
  </si>
  <si>
    <t xml:space="preserve">CADQ/542/2022  </t>
  </si>
  <si>
    <t xml:space="preserve">CADQ/636/2022  </t>
  </si>
  <si>
    <t xml:space="preserve">CADQ/635/2022  </t>
  </si>
  <si>
    <t>CADQ/332/2022</t>
  </si>
  <si>
    <t xml:space="preserve">CADQ/322/2022 </t>
  </si>
  <si>
    <t xml:space="preserve">CADQ/663/2022 </t>
  </si>
  <si>
    <t xml:space="preserve">CADQ/643/2022   </t>
  </si>
  <si>
    <t xml:space="preserve">CADQ/644/2022  </t>
  </si>
  <si>
    <t xml:space="preserve">CADQ/643/2022  </t>
  </si>
  <si>
    <t>EXPEDIENTE COMPRANET</t>
  </si>
  <si>
    <t>USD</t>
  </si>
  <si>
    <t>CONTRATOS EN DOLARES AMERICANOS</t>
  </si>
  <si>
    <t>AA-008VST976-E6-2022</t>
  </si>
  <si>
    <t>ENZIMA LACTASA</t>
  </si>
  <si>
    <t xml:space="preserve">CADQ/1610/2022  </t>
  </si>
  <si>
    <t>TOTAL ENZIMA LACTASA</t>
  </si>
  <si>
    <t>AVANCE DE CUMPLIMIENTO DE CONTRATOS EJERCIDO AL MES DE SEPTIEMBRE 2022</t>
  </si>
  <si>
    <t>AVANCE EJERCIDO AL MES 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</si>
</sst>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\ ;\-#,##0.0\ ;&quot; -&quot;#\ ;@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11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58"/>
      </patternFill>
    </fill>
    <fill>
      <patternFill patternType="solid">
        <fgColor indexed="8"/>
        <bgColor indexed="58"/>
      </patternFill>
    </fill>
    <fill>
      <patternFill patternType="solid">
        <fgColor theme="1"/>
        <bgColor indexed="58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0" fillId="0" borderId="0" xfId="0" applyFill="1"/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9" fillId="5" borderId="5" xfId="0" applyNumberFormat="1" applyFont="1" applyFill="1" applyBorder="1" applyAlignment="1">
      <alignment horizontal="right" vertical="center"/>
    </xf>
    <xf numFmtId="9" fontId="9" fillId="5" borderId="5" xfId="2" applyFont="1" applyFill="1" applyBorder="1" applyAlignment="1" applyProtection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9" fontId="8" fillId="3" borderId="4" xfId="2" applyFont="1" applyFill="1" applyBorder="1" applyAlignment="1" applyProtection="1">
      <alignment horizontal="right" vertical="center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horizontal="left" vertical="center" wrapText="1"/>
    </xf>
    <xf numFmtId="4" fontId="4" fillId="3" borderId="4" xfId="0" applyNumberFormat="1" applyFont="1" applyFill="1" applyBorder="1" applyAlignment="1">
      <alignment horizontal="right" vertical="center"/>
    </xf>
    <xf numFmtId="4" fontId="6" fillId="6" borderId="4" xfId="0" applyNumberFormat="1" applyFont="1" applyFill="1" applyBorder="1" applyAlignment="1">
      <alignment horizontal="center" vertical="center" wrapText="1"/>
    </xf>
    <xf numFmtId="9" fontId="11" fillId="6" borderId="4" xfId="2" applyFont="1" applyFill="1" applyBorder="1" applyAlignment="1" applyProtection="1">
      <alignment horizontal="center" vertical="center"/>
    </xf>
    <xf numFmtId="9" fontId="4" fillId="3" borderId="4" xfId="2" applyFont="1" applyFill="1" applyBorder="1" applyAlignment="1" applyProtection="1">
      <alignment horizontal="right" vertical="center"/>
    </xf>
    <xf numFmtId="4" fontId="8" fillId="6" borderId="4" xfId="0" applyNumberFormat="1" applyFont="1" applyFill="1" applyBorder="1" applyAlignment="1">
      <alignment horizontal="right" vertical="center"/>
    </xf>
    <xf numFmtId="164" fontId="12" fillId="6" borderId="0" xfId="1" applyNumberFormat="1" applyFont="1" applyFill="1" applyBorder="1" applyAlignment="1" applyProtection="1">
      <alignment horizontal="center" vertical="center" wrapText="1"/>
    </xf>
    <xf numFmtId="164" fontId="12" fillId="6" borderId="0" xfId="1" applyNumberFormat="1" applyFont="1" applyFill="1" applyBorder="1" applyAlignment="1" applyProtection="1">
      <alignment horizontal="center" vertical="center"/>
    </xf>
    <xf numFmtId="4" fontId="8" fillId="6" borderId="0" xfId="0" applyNumberFormat="1" applyFont="1" applyFill="1" applyBorder="1" applyAlignment="1">
      <alignment horizontal="right" vertical="center"/>
    </xf>
    <xf numFmtId="9" fontId="8" fillId="3" borderId="0" xfId="2" applyFont="1" applyFill="1" applyBorder="1" applyAlignment="1" applyProtection="1">
      <alignment horizontal="right" vertical="center"/>
    </xf>
    <xf numFmtId="4" fontId="8" fillId="3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 wrapText="1"/>
    </xf>
    <xf numFmtId="164" fontId="6" fillId="0" borderId="0" xfId="1" applyNumberFormat="1" applyFont="1" applyFill="1" applyBorder="1" applyAlignment="1" applyProtection="1">
      <alignment horizontal="center" vertical="center"/>
    </xf>
    <xf numFmtId="4" fontId="7" fillId="3" borderId="0" xfId="0" applyNumberFormat="1" applyFont="1" applyFill="1" applyBorder="1" applyAlignment="1">
      <alignment horizontal="right" vertical="center"/>
    </xf>
    <xf numFmtId="9" fontId="9" fillId="3" borderId="0" xfId="2" applyFont="1" applyFill="1" applyBorder="1" applyAlignment="1" applyProtection="1">
      <alignment horizontal="right" vertical="center"/>
    </xf>
    <xf numFmtId="164" fontId="4" fillId="6" borderId="0" xfId="1" applyNumberFormat="1" applyFont="1" applyFill="1" applyBorder="1" applyAlignment="1" applyProtection="1">
      <alignment vertical="center" wrapText="1"/>
    </xf>
    <xf numFmtId="164" fontId="8" fillId="6" borderId="0" xfId="1" applyNumberFormat="1" applyFont="1" applyFill="1" applyBorder="1" applyAlignment="1" applyProtection="1">
      <alignment horizontal="center" vertical="center" wrapText="1"/>
    </xf>
    <xf numFmtId="164" fontId="8" fillId="6" borderId="0" xfId="1" applyNumberFormat="1" applyFont="1" applyFill="1" applyBorder="1" applyAlignment="1" applyProtection="1">
      <alignment horizontal="center" vertical="center"/>
    </xf>
    <xf numFmtId="4" fontId="6" fillId="6" borderId="0" xfId="0" applyNumberFormat="1" applyFont="1" applyFill="1" applyBorder="1" applyAlignment="1">
      <alignment horizontal="center" vertical="center" wrapText="1"/>
    </xf>
    <xf numFmtId="9" fontId="11" fillId="6" borderId="0" xfId="2" applyFont="1" applyFill="1" applyBorder="1" applyAlignment="1" applyProtection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0" fillId="7" borderId="0" xfId="0" applyFill="1"/>
    <xf numFmtId="4" fontId="9" fillId="5" borderId="2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4" fontId="6" fillId="6" borderId="10" xfId="0" applyNumberFormat="1" applyFont="1" applyFill="1" applyBorder="1" applyAlignment="1">
      <alignment horizontal="center" vertical="center" wrapText="1"/>
    </xf>
    <xf numFmtId="0" fontId="15" fillId="0" borderId="0" xfId="0" applyFont="1"/>
    <xf numFmtId="4" fontId="9" fillId="3" borderId="0" xfId="0" applyNumberFormat="1" applyFont="1" applyFill="1" applyBorder="1" applyAlignment="1">
      <alignment horizontal="right" vertical="center"/>
    </xf>
    <xf numFmtId="0" fontId="2" fillId="0" borderId="0" xfId="0" applyFont="1"/>
    <xf numFmtId="0" fontId="12" fillId="0" borderId="4" xfId="0" applyFont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4" fontId="15" fillId="0" borderId="0" xfId="0" applyNumberFormat="1" applyFont="1"/>
    <xf numFmtId="0" fontId="0" fillId="6" borderId="0" xfId="0" applyFill="1"/>
    <xf numFmtId="9" fontId="9" fillId="5" borderId="4" xfId="2" applyFont="1" applyFill="1" applyBorder="1" applyAlignment="1" applyProtection="1">
      <alignment horizontal="right" vertical="center"/>
    </xf>
    <xf numFmtId="9" fontId="9" fillId="8" borderId="4" xfId="2" applyFont="1" applyFill="1" applyBorder="1" applyAlignment="1" applyProtection="1">
      <alignment horizontal="center" vertical="center"/>
    </xf>
    <xf numFmtId="3" fontId="8" fillId="3" borderId="4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4" fontId="8" fillId="3" borderId="0" xfId="0" applyNumberFormat="1" applyFont="1" applyFill="1" applyBorder="1" applyAlignment="1">
      <alignment horizontal="center" vertical="center"/>
    </xf>
    <xf numFmtId="9" fontId="9" fillId="5" borderId="0" xfId="2" applyFont="1" applyFill="1" applyBorder="1" applyAlignment="1" applyProtection="1">
      <alignment horizontal="right" vertical="center"/>
    </xf>
    <xf numFmtId="9" fontId="9" fillId="5" borderId="17" xfId="2" applyFont="1" applyFill="1" applyBorder="1" applyAlignment="1" applyProtection="1">
      <alignment horizontal="right" vertical="center"/>
    </xf>
    <xf numFmtId="3" fontId="8" fillId="6" borderId="4" xfId="0" applyNumberFormat="1" applyFont="1" applyFill="1" applyBorder="1" applyAlignment="1">
      <alignment horizontal="center" vertical="center"/>
    </xf>
    <xf numFmtId="4" fontId="8" fillId="3" borderId="10" xfId="0" applyNumberFormat="1" applyFont="1" applyFill="1" applyBorder="1" applyAlignment="1">
      <alignment horizontal="right" vertical="center"/>
    </xf>
    <xf numFmtId="9" fontId="9" fillId="5" borderId="9" xfId="2" applyFont="1" applyFill="1" applyBorder="1" applyAlignment="1" applyProtection="1">
      <alignment horizontal="right" vertical="center"/>
    </xf>
    <xf numFmtId="4" fontId="8" fillId="3" borderId="9" xfId="0" applyNumberFormat="1" applyFont="1" applyFill="1" applyBorder="1" applyAlignment="1">
      <alignment horizontal="center" vertical="center"/>
    </xf>
    <xf numFmtId="4" fontId="8" fillId="3" borderId="16" xfId="0" applyNumberFormat="1" applyFont="1" applyFill="1" applyBorder="1" applyAlignment="1">
      <alignment horizontal="center" vertical="center"/>
    </xf>
    <xf numFmtId="4" fontId="7" fillId="4" borderId="4" xfId="0" applyNumberFormat="1" applyFont="1" applyFill="1" applyBorder="1" applyAlignment="1">
      <alignment horizontal="right" vertical="center"/>
    </xf>
    <xf numFmtId="4" fontId="9" fillId="5" borderId="19" xfId="0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center" vertical="center"/>
    </xf>
    <xf numFmtId="4" fontId="8" fillId="6" borderId="4" xfId="0" applyNumberFormat="1" applyFont="1" applyFill="1" applyBorder="1" applyAlignment="1">
      <alignment vertical="center"/>
    </xf>
    <xf numFmtId="9" fontId="8" fillId="3" borderId="4" xfId="2" applyFont="1" applyFill="1" applyBorder="1" applyAlignment="1" applyProtection="1">
      <alignment vertical="center"/>
    </xf>
    <xf numFmtId="4" fontId="8" fillId="3" borderId="4" xfId="0" applyNumberFormat="1" applyFont="1" applyFill="1" applyBorder="1" applyAlignment="1">
      <alignment vertical="center"/>
    </xf>
    <xf numFmtId="4" fontId="7" fillId="4" borderId="0" xfId="0" applyNumberFormat="1" applyFont="1" applyFill="1" applyBorder="1" applyAlignment="1">
      <alignment horizontal="right" vertical="center"/>
    </xf>
    <xf numFmtId="4" fontId="9" fillId="3" borderId="2" xfId="0" applyNumberFormat="1" applyFont="1" applyFill="1" applyBorder="1" applyAlignment="1">
      <alignment horizontal="right" vertical="center"/>
    </xf>
    <xf numFmtId="4" fontId="7" fillId="3" borderId="2" xfId="0" applyNumberFormat="1" applyFont="1" applyFill="1" applyBorder="1" applyAlignment="1">
      <alignment horizontal="right" vertical="center"/>
    </xf>
    <xf numFmtId="164" fontId="6" fillId="6" borderId="5" xfId="1" applyNumberFormat="1" applyFont="1" applyFill="1" applyBorder="1" applyAlignment="1" applyProtection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4" fontId="9" fillId="3" borderId="5" xfId="0" applyNumberFormat="1" applyFont="1" applyFill="1" applyBorder="1" applyAlignment="1">
      <alignment horizontal="right" vertical="center"/>
    </xf>
    <xf numFmtId="4" fontId="7" fillId="3" borderId="5" xfId="0" applyNumberFormat="1" applyFont="1" applyFill="1" applyBorder="1" applyAlignment="1">
      <alignment horizontal="right" vertical="center"/>
    </xf>
    <xf numFmtId="4" fontId="7" fillId="4" borderId="5" xfId="0" applyNumberFormat="1" applyFont="1" applyFill="1" applyBorder="1" applyAlignment="1">
      <alignment horizontal="right" vertical="center"/>
    </xf>
    <xf numFmtId="4" fontId="4" fillId="3" borderId="2" xfId="0" applyNumberFormat="1" applyFont="1" applyFill="1" applyBorder="1" applyAlignment="1">
      <alignment horizontal="right" vertical="center"/>
    </xf>
    <xf numFmtId="164" fontId="6" fillId="6" borderId="16" xfId="1" applyNumberFormat="1" applyFont="1" applyFill="1" applyBorder="1" applyAlignment="1" applyProtection="1">
      <alignment horizontal="center" vertical="center"/>
    </xf>
    <xf numFmtId="4" fontId="9" fillId="3" borderId="17" xfId="0" applyNumberFormat="1" applyFont="1" applyFill="1" applyBorder="1" applyAlignment="1">
      <alignment horizontal="right" vertical="center"/>
    </xf>
    <xf numFmtId="4" fontId="7" fillId="3" borderId="17" xfId="0" applyNumberFormat="1" applyFont="1" applyFill="1" applyBorder="1" applyAlignment="1">
      <alignment horizontal="right" vertical="center"/>
    </xf>
    <xf numFmtId="4" fontId="4" fillId="3" borderId="0" xfId="0" applyNumberFormat="1" applyFont="1" applyFill="1" applyBorder="1" applyAlignment="1">
      <alignment horizontal="right" vertical="center"/>
    </xf>
    <xf numFmtId="164" fontId="6" fillId="6" borderId="0" xfId="1" applyNumberFormat="1" applyFont="1" applyFill="1" applyBorder="1" applyAlignment="1" applyProtection="1">
      <alignment horizontal="center" vertical="center"/>
    </xf>
    <xf numFmtId="4" fontId="4" fillId="3" borderId="17" xfId="0" applyNumberFormat="1" applyFont="1" applyFill="1" applyBorder="1" applyAlignment="1">
      <alignment horizontal="right" vertical="center"/>
    </xf>
    <xf numFmtId="164" fontId="6" fillId="6" borderId="17" xfId="1" applyNumberFormat="1" applyFont="1" applyFill="1" applyBorder="1" applyAlignment="1" applyProtection="1">
      <alignment horizontal="center" vertical="center"/>
    </xf>
    <xf numFmtId="0" fontId="4" fillId="6" borderId="0" xfId="0" applyFont="1" applyFill="1" applyBorder="1" applyAlignment="1">
      <alignment horizontal="left" vertical="center" wrapText="1"/>
    </xf>
    <xf numFmtId="4" fontId="7" fillId="3" borderId="4" xfId="0" applyNumberFormat="1" applyFont="1" applyFill="1" applyBorder="1" applyAlignment="1">
      <alignment horizontal="right" vertical="center"/>
    </xf>
    <xf numFmtId="0" fontId="4" fillId="6" borderId="17" xfId="0" applyFont="1" applyFill="1" applyBorder="1" applyAlignment="1">
      <alignment horizontal="left" vertical="center" wrapText="1"/>
    </xf>
    <xf numFmtId="4" fontId="4" fillId="3" borderId="5" xfId="0" applyNumberFormat="1" applyFont="1" applyFill="1" applyBorder="1" applyAlignment="1">
      <alignment horizontal="right" vertical="center"/>
    </xf>
    <xf numFmtId="4" fontId="7" fillId="4" borderId="10" xfId="0" applyNumberFormat="1" applyFont="1" applyFill="1" applyBorder="1" applyAlignment="1">
      <alignment horizontal="right" vertical="center"/>
    </xf>
    <xf numFmtId="4" fontId="8" fillId="3" borderId="8" xfId="0" applyNumberFormat="1" applyFont="1" applyFill="1" applyBorder="1" applyAlignment="1">
      <alignment horizontal="right" vertical="center"/>
    </xf>
    <xf numFmtId="4" fontId="9" fillId="3" borderId="16" xfId="0" applyNumberFormat="1" applyFont="1" applyFill="1" applyBorder="1" applyAlignment="1">
      <alignment horizontal="right" vertical="center"/>
    </xf>
    <xf numFmtId="4" fontId="7" fillId="3" borderId="16" xfId="0" applyNumberFormat="1" applyFont="1" applyFill="1" applyBorder="1" applyAlignment="1">
      <alignment horizontal="right" vertical="center"/>
    </xf>
    <xf numFmtId="0" fontId="4" fillId="6" borderId="16" xfId="0" applyFont="1" applyFill="1" applyBorder="1" applyAlignment="1">
      <alignment horizontal="left"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left" wrapText="1"/>
    </xf>
    <xf numFmtId="0" fontId="12" fillId="0" borderId="2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4" fontId="7" fillId="3" borderId="0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9" fontId="9" fillId="8" borderId="8" xfId="2" applyFont="1" applyFill="1" applyBorder="1" applyAlignment="1" applyProtection="1">
      <alignment horizontal="center" vertical="center"/>
    </xf>
    <xf numFmtId="4" fontId="9" fillId="8" borderId="8" xfId="0" applyNumberFormat="1" applyFont="1" applyFill="1" applyBorder="1" applyAlignment="1">
      <alignment horizontal="center" vertical="center" wrapText="1"/>
    </xf>
    <xf numFmtId="4" fontId="7" fillId="3" borderId="5" xfId="0" applyNumberFormat="1" applyFont="1" applyFill="1" applyBorder="1" applyAlignment="1">
      <alignment horizontal="center" vertical="center"/>
    </xf>
    <xf numFmtId="4" fontId="9" fillId="8" borderId="4" xfId="0" applyNumberFormat="1" applyFont="1" applyFill="1" applyBorder="1" applyAlignment="1">
      <alignment horizontal="center" vertical="center" wrapText="1"/>
    </xf>
    <xf numFmtId="4" fontId="7" fillId="4" borderId="5" xfId="0" applyNumberFormat="1" applyFont="1" applyFill="1" applyBorder="1" applyAlignment="1">
      <alignment horizontal="center" vertical="center"/>
    </xf>
    <xf numFmtId="4" fontId="4" fillId="3" borderId="5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center" vertical="center"/>
    </xf>
    <xf numFmtId="4" fontId="8" fillId="3" borderId="5" xfId="0" applyNumberFormat="1" applyFont="1" applyFill="1" applyBorder="1" applyAlignment="1">
      <alignment horizontal="right" vertical="center"/>
    </xf>
    <xf numFmtId="4" fontId="4" fillId="3" borderId="4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wrapText="1"/>
    </xf>
    <xf numFmtId="4" fontId="6" fillId="3" borderId="4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" fontId="8" fillId="3" borderId="2" xfId="0" applyNumberFormat="1" applyFont="1" applyFill="1" applyBorder="1" applyAlignment="1">
      <alignment horizontal="right" vertical="center"/>
    </xf>
    <xf numFmtId="4" fontId="6" fillId="3" borderId="9" xfId="0" applyNumberFormat="1" applyFont="1" applyFill="1" applyBorder="1" applyAlignment="1">
      <alignment horizontal="center" vertical="center" wrapText="1"/>
    </xf>
    <xf numFmtId="4" fontId="8" fillId="3" borderId="9" xfId="0" applyNumberFormat="1" applyFont="1" applyFill="1" applyBorder="1" applyAlignment="1">
      <alignment horizontal="right" vertical="center"/>
    </xf>
    <xf numFmtId="4" fontId="8" fillId="3" borderId="17" xfId="0" applyNumberFormat="1" applyFont="1" applyFill="1" applyBorder="1" applyAlignment="1">
      <alignment horizontal="center" vertical="center"/>
    </xf>
    <xf numFmtId="4" fontId="8" fillId="3" borderId="17" xfId="0" applyNumberFormat="1" applyFont="1" applyFill="1" applyBorder="1" applyAlignment="1">
      <alignment horizontal="right" vertical="center"/>
    </xf>
    <xf numFmtId="9" fontId="4" fillId="3" borderId="8" xfId="2" applyFont="1" applyFill="1" applyBorder="1" applyAlignment="1" applyProtection="1">
      <alignment horizontal="right" vertical="center"/>
    </xf>
    <xf numFmtId="4" fontId="9" fillId="5" borderId="17" xfId="0" applyNumberFormat="1" applyFont="1" applyFill="1" applyBorder="1" applyAlignment="1">
      <alignment horizontal="right" vertical="center"/>
    </xf>
    <xf numFmtId="9" fontId="9" fillId="5" borderId="10" xfId="2" applyFont="1" applyFill="1" applyBorder="1" applyAlignment="1" applyProtection="1">
      <alignment horizontal="right" vertical="center"/>
    </xf>
    <xf numFmtId="4" fontId="9" fillId="5" borderId="9" xfId="0" applyNumberFormat="1" applyFont="1" applyFill="1" applyBorder="1" applyAlignment="1">
      <alignment horizontal="right" vertical="center"/>
    </xf>
    <xf numFmtId="4" fontId="8" fillId="3" borderId="16" xfId="0" applyNumberFormat="1" applyFont="1" applyFill="1" applyBorder="1" applyAlignment="1">
      <alignment horizontal="right" vertical="center"/>
    </xf>
    <xf numFmtId="4" fontId="8" fillId="3" borderId="10" xfId="0" applyNumberFormat="1" applyFont="1" applyFill="1" applyBorder="1" applyAlignment="1">
      <alignment horizontal="center" vertical="center"/>
    </xf>
    <xf numFmtId="4" fontId="8" fillId="3" borderId="17" xfId="0" applyNumberFormat="1" applyFont="1" applyFill="1" applyBorder="1" applyAlignment="1">
      <alignment vertical="center"/>
    </xf>
    <xf numFmtId="0" fontId="0" fillId="0" borderId="5" xfId="0" applyBorder="1"/>
    <xf numFmtId="0" fontId="0" fillId="0" borderId="0" xfId="0" applyBorder="1"/>
    <xf numFmtId="9" fontId="9" fillId="5" borderId="17" xfId="2" applyFont="1" applyFill="1" applyBorder="1" applyAlignment="1" applyProtection="1">
      <alignment horizontal="center" vertical="center"/>
    </xf>
    <xf numFmtId="9" fontId="9" fillId="5" borderId="10" xfId="2" applyFont="1" applyFill="1" applyBorder="1" applyAlignment="1" applyProtection="1">
      <alignment horizontal="center" vertical="center"/>
    </xf>
    <xf numFmtId="0" fontId="0" fillId="0" borderId="5" xfId="0" applyBorder="1" applyAlignment="1">
      <alignment vertical="center" wrapText="1"/>
    </xf>
    <xf numFmtId="4" fontId="9" fillId="5" borderId="5" xfId="0" applyNumberFormat="1" applyFont="1" applyFill="1" applyBorder="1" applyAlignment="1">
      <alignment horizontal="center" vertical="center"/>
    </xf>
    <xf numFmtId="9" fontId="9" fillId="5" borderId="5" xfId="2" applyFont="1" applyFill="1" applyBorder="1" applyAlignment="1" applyProtection="1">
      <alignment horizontal="center" vertical="center"/>
    </xf>
    <xf numFmtId="4" fontId="9" fillId="5" borderId="17" xfId="0" applyNumberFormat="1" applyFont="1" applyFill="1" applyBorder="1" applyAlignment="1">
      <alignment horizontal="center" vertical="center"/>
    </xf>
    <xf numFmtId="4" fontId="12" fillId="6" borderId="4" xfId="0" applyNumberFormat="1" applyFont="1" applyFill="1" applyBorder="1" applyAlignment="1">
      <alignment horizontal="center" vertical="center" wrapText="1"/>
    </xf>
    <xf numFmtId="4" fontId="12" fillId="6" borderId="10" xfId="0" applyNumberFormat="1" applyFont="1" applyFill="1" applyBorder="1" applyAlignment="1">
      <alignment horizontal="center" vertical="center" wrapText="1"/>
    </xf>
    <xf numFmtId="3" fontId="12" fillId="6" borderId="4" xfId="0" applyNumberFormat="1" applyFont="1" applyFill="1" applyBorder="1" applyAlignment="1">
      <alignment horizontal="center" vertical="center" wrapText="1"/>
    </xf>
    <xf numFmtId="9" fontId="8" fillId="6" borderId="4" xfId="2" applyFont="1" applyFill="1" applyBorder="1" applyAlignment="1" applyProtection="1">
      <alignment horizontal="center" vertical="center"/>
    </xf>
    <xf numFmtId="4" fontId="7" fillId="4" borderId="17" xfId="0" applyNumberFormat="1" applyFont="1" applyFill="1" applyBorder="1" applyAlignment="1">
      <alignment horizontal="right" vertical="center"/>
    </xf>
    <xf numFmtId="3" fontId="8" fillId="6" borderId="3" xfId="0" applyNumberFormat="1" applyFont="1" applyFill="1" applyBorder="1" applyAlignment="1">
      <alignment horizontal="center" vertical="center"/>
    </xf>
    <xf numFmtId="3" fontId="8" fillId="3" borderId="3" xfId="0" applyNumberFormat="1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4" fontId="4" fillId="3" borderId="0" xfId="0" applyNumberFormat="1" applyFont="1" applyFill="1" applyBorder="1" applyAlignment="1">
      <alignment horizontal="center" vertical="center"/>
    </xf>
    <xf numFmtId="3" fontId="8" fillId="3" borderId="10" xfId="0" applyNumberFormat="1" applyFont="1" applyFill="1" applyBorder="1" applyAlignment="1">
      <alignment horizontal="center" vertical="center"/>
    </xf>
    <xf numFmtId="3" fontId="8" fillId="3" borderId="14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3" fontId="6" fillId="6" borderId="3" xfId="0" applyNumberFormat="1" applyFont="1" applyFill="1" applyBorder="1" applyAlignment="1">
      <alignment horizontal="center" vertical="center" wrapText="1"/>
    </xf>
    <xf numFmtId="3" fontId="12" fillId="6" borderId="3" xfId="0" applyNumberFormat="1" applyFont="1" applyFill="1" applyBorder="1" applyAlignment="1">
      <alignment horizontal="center" vertical="center" wrapText="1"/>
    </xf>
    <xf numFmtId="4" fontId="6" fillId="6" borderId="25" xfId="0" applyNumberFormat="1" applyFont="1" applyFill="1" applyBorder="1" applyAlignment="1">
      <alignment horizontal="left" vertical="center" wrapText="1"/>
    </xf>
    <xf numFmtId="4" fontId="0" fillId="7" borderId="0" xfId="0" applyNumberFormat="1" applyFill="1"/>
    <xf numFmtId="164" fontId="12" fillId="6" borderId="4" xfId="1" applyNumberFormat="1" applyFont="1" applyFill="1" applyBorder="1" applyAlignment="1" applyProtection="1">
      <alignment horizontal="center" vertical="center" wrapText="1"/>
    </xf>
    <xf numFmtId="164" fontId="12" fillId="6" borderId="8" xfId="1" applyNumberFormat="1" applyFont="1" applyFill="1" applyBorder="1" applyAlignment="1" applyProtection="1">
      <alignment horizontal="center" vertical="center" wrapText="1"/>
    </xf>
    <xf numFmtId="164" fontId="12" fillId="6" borderId="4" xfId="1" applyNumberFormat="1" applyFont="1" applyFill="1" applyBorder="1" applyAlignment="1" applyProtection="1">
      <alignment horizontal="center" vertical="center"/>
    </xf>
    <xf numFmtId="164" fontId="12" fillId="6" borderId="8" xfId="1" applyNumberFormat="1" applyFont="1" applyFill="1" applyBorder="1" applyAlignment="1" applyProtection="1">
      <alignment horizontal="center" vertical="center"/>
    </xf>
    <xf numFmtId="4" fontId="8" fillId="3" borderId="4" xfId="0" applyNumberFormat="1" applyFont="1" applyFill="1" applyBorder="1" applyAlignment="1">
      <alignment horizontal="right" vertical="center"/>
    </xf>
    <xf numFmtId="0" fontId="4" fillId="6" borderId="5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8" fillId="3" borderId="0" xfId="2" applyFont="1" applyFill="1" applyBorder="1" applyAlignment="1" applyProtection="1">
      <alignment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8" fillId="6" borderId="5" xfId="1" applyNumberFormat="1" applyFont="1" applyFill="1" applyBorder="1" applyAlignment="1" applyProtection="1">
      <alignment horizontal="left" vertical="center" wrapText="1"/>
    </xf>
    <xf numFmtId="0" fontId="8" fillId="6" borderId="17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164" fontId="8" fillId="6" borderId="0" xfId="1" applyNumberFormat="1" applyFont="1" applyFill="1" applyBorder="1" applyAlignment="1" applyProtection="1">
      <alignment horizontal="left" vertical="center" wrapText="1"/>
    </xf>
    <xf numFmtId="0" fontId="8" fillId="6" borderId="0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12" fillId="6" borderId="4" xfId="1" applyNumberFormat="1" applyFont="1" applyFill="1" applyBorder="1" applyAlignment="1" applyProtection="1">
      <alignment horizontal="center" vertical="center" wrapText="1"/>
    </xf>
    <xf numFmtId="164" fontId="12" fillId="6" borderId="4" xfId="1" applyNumberFormat="1" applyFont="1" applyFill="1" applyBorder="1" applyAlignment="1" applyProtection="1">
      <alignment horizontal="center" vertical="center"/>
    </xf>
    <xf numFmtId="1" fontId="12" fillId="6" borderId="4" xfId="1" applyNumberFormat="1" applyFont="1" applyFill="1" applyBorder="1" applyAlignment="1" applyProtection="1">
      <alignment horizontal="center" vertical="center"/>
    </xf>
    <xf numFmtId="4" fontId="12" fillId="3" borderId="4" xfId="0" applyNumberFormat="1" applyFont="1" applyFill="1" applyBorder="1" applyAlignment="1">
      <alignment horizontal="right" vertical="center"/>
    </xf>
    <xf numFmtId="4" fontId="8" fillId="3" borderId="4" xfId="0" applyNumberFormat="1" applyFont="1" applyFill="1" applyBorder="1" applyAlignment="1">
      <alignment horizontal="right" vertical="center"/>
    </xf>
    <xf numFmtId="164" fontId="12" fillId="6" borderId="4" xfId="1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164" fontId="12" fillId="6" borderId="18" xfId="1" applyNumberFormat="1" applyFont="1" applyFill="1" applyBorder="1" applyAlignment="1" applyProtection="1">
      <alignment horizontal="center" vertical="center" wrapText="1"/>
    </xf>
    <xf numFmtId="164" fontId="12" fillId="6" borderId="19" xfId="1" applyNumberFormat="1" applyFont="1" applyFill="1" applyBorder="1" applyAlignment="1" applyProtection="1">
      <alignment horizontal="center" vertical="center" wrapText="1"/>
    </xf>
    <xf numFmtId="164" fontId="12" fillId="6" borderId="8" xfId="1" applyNumberFormat="1" applyFont="1" applyFill="1" applyBorder="1" applyAlignment="1" applyProtection="1">
      <alignment horizontal="center" vertical="center"/>
    </xf>
    <xf numFmtId="164" fontId="12" fillId="6" borderId="9" xfId="1" applyNumberFormat="1" applyFont="1" applyFill="1" applyBorder="1" applyAlignment="1" applyProtection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9" xfId="0" applyNumberFormat="1" applyFont="1" applyFill="1" applyBorder="1" applyAlignment="1">
      <alignment horizontal="center" vertical="center"/>
    </xf>
    <xf numFmtId="164" fontId="12" fillId="6" borderId="4" xfId="1" applyNumberFormat="1" applyFont="1" applyFill="1" applyBorder="1" applyAlignment="1" applyProtection="1">
      <alignment horizontal="center" vertical="center" wrapText="1"/>
    </xf>
    <xf numFmtId="164" fontId="12" fillId="6" borderId="4" xfId="1" applyNumberFormat="1" applyFont="1" applyFill="1" applyBorder="1" applyAlignment="1" applyProtection="1">
      <alignment horizontal="center" vertical="center"/>
    </xf>
    <xf numFmtId="4" fontId="4" fillId="3" borderId="4" xfId="0" applyNumberFormat="1" applyFont="1" applyFill="1" applyBorder="1" applyAlignment="1">
      <alignment horizontal="center" vertical="center"/>
    </xf>
    <xf numFmtId="1" fontId="12" fillId="6" borderId="8" xfId="1" applyNumberFormat="1" applyFont="1" applyFill="1" applyBorder="1" applyAlignment="1" applyProtection="1">
      <alignment horizontal="center" vertical="center"/>
    </xf>
    <xf numFmtId="1" fontId="12" fillId="6" borderId="9" xfId="1" applyNumberFormat="1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3" fillId="0" borderId="0" xfId="0" applyFont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164" fontId="12" fillId="6" borderId="8" xfId="1" applyNumberFormat="1" applyFont="1" applyFill="1" applyBorder="1" applyAlignment="1" applyProtection="1">
      <alignment horizontal="center" vertical="center" wrapText="1"/>
    </xf>
    <xf numFmtId="4" fontId="8" fillId="3" borderId="8" xfId="0" applyNumberFormat="1" applyFont="1" applyFill="1" applyBorder="1" applyAlignment="1">
      <alignment horizontal="center" vertical="center"/>
    </xf>
    <xf numFmtId="4" fontId="8" fillId="3" borderId="13" xfId="0" applyNumberFormat="1" applyFont="1" applyFill="1" applyBorder="1" applyAlignment="1">
      <alignment horizontal="center" vertical="center"/>
    </xf>
    <xf numFmtId="164" fontId="8" fillId="6" borderId="3" xfId="1" applyNumberFormat="1" applyFont="1" applyFill="1" applyBorder="1" applyAlignment="1" applyProtection="1">
      <alignment horizontal="left" vertical="center" wrapText="1"/>
    </xf>
    <xf numFmtId="164" fontId="8" fillId="6" borderId="5" xfId="1" applyNumberFormat="1" applyFont="1" applyFill="1" applyBorder="1" applyAlignment="1" applyProtection="1">
      <alignment horizontal="left" vertical="center" wrapText="1"/>
    </xf>
    <xf numFmtId="1" fontId="12" fillId="6" borderId="13" xfId="1" applyNumberFormat="1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4" fontId="6" fillId="6" borderId="8" xfId="0" applyNumberFormat="1" applyFont="1" applyFill="1" applyBorder="1" applyAlignment="1">
      <alignment horizontal="center" vertical="center" wrapText="1"/>
    </xf>
    <xf numFmtId="4" fontId="6" fillId="6" borderId="9" xfId="0" applyNumberFormat="1" applyFont="1" applyFill="1" applyBorder="1" applyAlignment="1">
      <alignment horizontal="center" vertical="center" wrapText="1"/>
    </xf>
    <xf numFmtId="164" fontId="8" fillId="6" borderId="4" xfId="1" applyNumberFormat="1" applyFont="1" applyFill="1" applyBorder="1" applyAlignment="1" applyProtection="1">
      <alignment horizontal="center" vertical="center" wrapText="1"/>
    </xf>
    <xf numFmtId="4" fontId="6" fillId="6" borderId="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164" fontId="8" fillId="6" borderId="8" xfId="1" applyNumberFormat="1" applyFont="1" applyFill="1" applyBorder="1" applyAlignment="1" applyProtection="1">
      <alignment horizontal="center" vertical="center" wrapText="1"/>
    </xf>
    <xf numFmtId="164" fontId="8" fillId="6" borderId="9" xfId="1" applyNumberFormat="1" applyFont="1" applyFill="1" applyBorder="1" applyAlignment="1" applyProtection="1">
      <alignment horizontal="center" vertical="center" wrapText="1"/>
    </xf>
    <xf numFmtId="1" fontId="12" fillId="6" borderId="4" xfId="1" applyNumberFormat="1" applyFont="1" applyFill="1" applyBorder="1" applyAlignment="1" applyProtection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" fontId="6" fillId="6" borderId="13" xfId="0" applyNumberFormat="1" applyFont="1" applyFill="1" applyBorder="1" applyAlignment="1">
      <alignment horizontal="center" vertical="center" wrapText="1"/>
    </xf>
    <xf numFmtId="4" fontId="6" fillId="6" borderId="21" xfId="0" applyNumberFormat="1" applyFont="1" applyFill="1" applyBorder="1" applyAlignment="1">
      <alignment horizontal="center" vertical="center" wrapText="1"/>
    </xf>
    <xf numFmtId="4" fontId="6" fillId="6" borderId="22" xfId="0" applyNumberFormat="1" applyFont="1" applyFill="1" applyBorder="1" applyAlignment="1">
      <alignment horizontal="center" vertical="center" wrapText="1"/>
    </xf>
    <xf numFmtId="4" fontId="6" fillId="6" borderId="23" xfId="0" applyNumberFormat="1" applyFont="1" applyFill="1" applyBorder="1" applyAlignment="1">
      <alignment horizontal="center" vertical="center" wrapText="1"/>
    </xf>
    <xf numFmtId="0" fontId="8" fillId="6" borderId="14" xfId="0" applyFont="1" applyFill="1" applyBorder="1" applyAlignment="1">
      <alignment horizontal="left" vertical="center" wrapText="1"/>
    </xf>
    <xf numFmtId="0" fontId="8" fillId="6" borderId="17" xfId="0" applyFont="1" applyFill="1" applyBorder="1" applyAlignment="1">
      <alignment horizontal="left" vertical="center" wrapText="1"/>
    </xf>
    <xf numFmtId="0" fontId="6" fillId="6" borderId="8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left" vertical="center" wrapText="1"/>
    </xf>
    <xf numFmtId="0" fontId="4" fillId="6" borderId="14" xfId="0" applyFont="1" applyFill="1" applyBorder="1" applyAlignment="1">
      <alignment horizontal="left" vertical="center" wrapText="1"/>
    </xf>
    <xf numFmtId="4" fontId="8" fillId="3" borderId="9" xfId="0" applyNumberFormat="1" applyFont="1" applyFill="1" applyBorder="1" applyAlignment="1">
      <alignment horizontal="center" vertical="center"/>
    </xf>
    <xf numFmtId="164" fontId="12" fillId="6" borderId="9" xfId="1" applyNumberFormat="1" applyFont="1" applyFill="1" applyBorder="1" applyAlignment="1" applyProtection="1">
      <alignment horizontal="center" vertical="center" wrapText="1"/>
    </xf>
    <xf numFmtId="4" fontId="8" fillId="6" borderId="8" xfId="0" applyNumberFormat="1" applyFont="1" applyFill="1" applyBorder="1" applyAlignment="1">
      <alignment horizontal="right" vertical="center"/>
    </xf>
    <xf numFmtId="4" fontId="8" fillId="6" borderId="9" xfId="0" applyNumberFormat="1" applyFont="1" applyFill="1" applyBorder="1" applyAlignment="1">
      <alignment horizontal="right" vertical="center"/>
    </xf>
    <xf numFmtId="4" fontId="8" fillId="6" borderId="4" xfId="0" applyNumberFormat="1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right" vertical="center"/>
    </xf>
    <xf numFmtId="0" fontId="4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238238</xdr:colOff>
      <xdr:row>0</xdr:row>
      <xdr:rowOff>38100</xdr:rowOff>
    </xdr:from>
    <xdr:to>
      <xdr:col>15</xdr:col>
      <xdr:colOff>139866</xdr:colOff>
      <xdr:row>4</xdr:row>
      <xdr:rowOff>329059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413" y="38100"/>
          <a:ext cx="1495312" cy="970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238238</xdr:colOff>
      <xdr:row>0</xdr:row>
      <xdr:rowOff>38100</xdr:rowOff>
    </xdr:from>
    <xdr:to>
      <xdr:col>14</xdr:col>
      <xdr:colOff>200025</xdr:colOff>
      <xdr:row>6</xdr:row>
      <xdr:rowOff>8216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413" y="38100"/>
          <a:ext cx="1495312" cy="970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97717</xdr:colOff>
      <xdr:row>0</xdr:row>
      <xdr:rowOff>57149</xdr:rowOff>
    </xdr:from>
    <xdr:to>
      <xdr:col>13</xdr:col>
      <xdr:colOff>365090</xdr:colOff>
      <xdr:row>5</xdr:row>
      <xdr:rowOff>9524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9992" y="57149"/>
          <a:ext cx="1629448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97717</xdr:colOff>
      <xdr:row>0</xdr:row>
      <xdr:rowOff>57149</xdr:rowOff>
    </xdr:from>
    <xdr:to>
      <xdr:col>13</xdr:col>
      <xdr:colOff>365090</xdr:colOff>
      <xdr:row>5</xdr:row>
      <xdr:rowOff>9524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7617" y="57149"/>
          <a:ext cx="1629448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238238</xdr:colOff>
      <xdr:row>0</xdr:row>
      <xdr:rowOff>38100</xdr:rowOff>
    </xdr:from>
    <xdr:to>
      <xdr:col>15</xdr:col>
      <xdr:colOff>447562</xdr:colOff>
      <xdr:row>6</xdr:row>
      <xdr:rowOff>8216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0938" y="38100"/>
          <a:ext cx="1495312" cy="9702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R11"/>
  <sheetViews>
    <sheetView showGridLines="0" tabSelected="1" view="pageBreakPreview" zoomScale="95" zoomScaleNormal="100" zoomScaleSheetLayoutView="95" workbookViewId="0">
      <selection activeCell="D20" sqref="D20"/>
    </sheetView>
  </sheetViews>
  <sheetFormatPr baseColWidth="10" defaultColWidth="11.85546875" defaultRowHeight="15" x14ac:dyDescent="0.25"/>
  <cols>
    <col min="1" max="1" width="1.42578125" customWidth="1"/>
    <col min="2" max="2" width="32.140625" customWidth="1"/>
    <col min="3" max="3" width="14.42578125" customWidth="1"/>
    <col min="4" max="4" width="15.5703125" style="7" customWidth="1"/>
    <col min="5" max="5" width="15.7109375" customWidth="1"/>
    <col min="6" max="6" width="19.5703125" customWidth="1"/>
    <col min="7" max="7" width="14.42578125" customWidth="1"/>
    <col min="8" max="8" width="15" customWidth="1"/>
    <col min="9" max="10" width="13.7109375" hidden="1" customWidth="1"/>
    <col min="11" max="11" width="32" hidden="1" customWidth="1"/>
    <col min="12" max="12" width="13.140625" customWidth="1"/>
    <col min="13" max="13" width="14.28515625" customWidth="1"/>
    <col min="14" max="14" width="14.42578125" bestFit="1" customWidth="1"/>
    <col min="15" max="15" width="9.42578125" customWidth="1"/>
    <col min="16" max="16" width="8.140625" customWidth="1"/>
    <col min="17" max="17" width="13.28515625" bestFit="1" customWidth="1"/>
    <col min="18" max="18" width="14.42578125" bestFit="1" customWidth="1"/>
    <col min="19" max="19" width="13.42578125" bestFit="1" customWidth="1"/>
    <col min="193" max="193" width="1.42578125" customWidth="1"/>
    <col min="194" max="194" width="27.28515625" customWidth="1"/>
    <col min="195" max="195" width="13.85546875" customWidth="1"/>
    <col min="196" max="196" width="0" hidden="1" customWidth="1"/>
    <col min="197" max="197" width="26.7109375" customWidth="1"/>
    <col min="199" max="199" width="11.7109375" customWidth="1"/>
    <col min="200" max="200" width="11.28515625" customWidth="1"/>
    <col min="201" max="201" width="12.140625" customWidth="1"/>
    <col min="202" max="203" width="8.140625" customWidth="1"/>
    <col min="204" max="204" width="0" hidden="1" customWidth="1"/>
    <col min="206" max="206" width="1.42578125" customWidth="1"/>
    <col min="207" max="207" width="13.7109375" customWidth="1"/>
    <col min="449" max="449" width="1.42578125" customWidth="1"/>
    <col min="450" max="450" width="27.28515625" customWidth="1"/>
    <col min="451" max="451" width="13.85546875" customWidth="1"/>
    <col min="452" max="452" width="0" hidden="1" customWidth="1"/>
    <col min="453" max="453" width="26.7109375" customWidth="1"/>
    <col min="455" max="455" width="11.7109375" customWidth="1"/>
    <col min="456" max="456" width="11.28515625" customWidth="1"/>
    <col min="457" max="457" width="12.140625" customWidth="1"/>
    <col min="458" max="459" width="8.140625" customWidth="1"/>
    <col min="460" max="460" width="0" hidden="1" customWidth="1"/>
    <col min="462" max="462" width="1.42578125" customWidth="1"/>
    <col min="463" max="463" width="13.7109375" customWidth="1"/>
    <col min="705" max="705" width="1.42578125" customWidth="1"/>
    <col min="706" max="706" width="27.28515625" customWidth="1"/>
    <col min="707" max="707" width="13.85546875" customWidth="1"/>
    <col min="708" max="708" width="0" hidden="1" customWidth="1"/>
    <col min="709" max="709" width="26.7109375" customWidth="1"/>
    <col min="711" max="711" width="11.7109375" customWidth="1"/>
    <col min="712" max="712" width="11.28515625" customWidth="1"/>
    <col min="713" max="713" width="12.140625" customWidth="1"/>
    <col min="714" max="715" width="8.140625" customWidth="1"/>
    <col min="716" max="716" width="0" hidden="1" customWidth="1"/>
    <col min="718" max="718" width="1.42578125" customWidth="1"/>
    <col min="719" max="719" width="13.7109375" customWidth="1"/>
    <col min="961" max="961" width="1.42578125" customWidth="1"/>
    <col min="962" max="962" width="27.28515625" customWidth="1"/>
    <col min="963" max="963" width="13.85546875" customWidth="1"/>
    <col min="964" max="964" width="0" hidden="1" customWidth="1"/>
    <col min="965" max="965" width="26.7109375" customWidth="1"/>
    <col min="967" max="967" width="11.7109375" customWidth="1"/>
    <col min="968" max="968" width="11.28515625" customWidth="1"/>
    <col min="969" max="969" width="12.140625" customWidth="1"/>
    <col min="970" max="971" width="8.140625" customWidth="1"/>
    <col min="972" max="972" width="0" hidden="1" customWidth="1"/>
    <col min="974" max="974" width="1.42578125" customWidth="1"/>
    <col min="975" max="975" width="13.7109375" customWidth="1"/>
    <col min="1217" max="1217" width="1.42578125" customWidth="1"/>
    <col min="1218" max="1218" width="27.28515625" customWidth="1"/>
    <col min="1219" max="1219" width="13.85546875" customWidth="1"/>
    <col min="1220" max="1220" width="0" hidden="1" customWidth="1"/>
    <col min="1221" max="1221" width="26.7109375" customWidth="1"/>
    <col min="1223" max="1223" width="11.7109375" customWidth="1"/>
    <col min="1224" max="1224" width="11.28515625" customWidth="1"/>
    <col min="1225" max="1225" width="12.140625" customWidth="1"/>
    <col min="1226" max="1227" width="8.140625" customWidth="1"/>
    <col min="1228" max="1228" width="0" hidden="1" customWidth="1"/>
    <col min="1230" max="1230" width="1.42578125" customWidth="1"/>
    <col min="1231" max="1231" width="13.7109375" customWidth="1"/>
    <col min="1473" max="1473" width="1.42578125" customWidth="1"/>
    <col min="1474" max="1474" width="27.28515625" customWidth="1"/>
    <col min="1475" max="1475" width="13.85546875" customWidth="1"/>
    <col min="1476" max="1476" width="0" hidden="1" customWidth="1"/>
    <col min="1477" max="1477" width="26.7109375" customWidth="1"/>
    <col min="1479" max="1479" width="11.7109375" customWidth="1"/>
    <col min="1480" max="1480" width="11.28515625" customWidth="1"/>
    <col min="1481" max="1481" width="12.140625" customWidth="1"/>
    <col min="1482" max="1483" width="8.140625" customWidth="1"/>
    <col min="1484" max="1484" width="0" hidden="1" customWidth="1"/>
    <col min="1486" max="1486" width="1.42578125" customWidth="1"/>
    <col min="1487" max="1487" width="13.7109375" customWidth="1"/>
    <col min="1729" max="1729" width="1.42578125" customWidth="1"/>
    <col min="1730" max="1730" width="27.28515625" customWidth="1"/>
    <col min="1731" max="1731" width="13.85546875" customWidth="1"/>
    <col min="1732" max="1732" width="0" hidden="1" customWidth="1"/>
    <col min="1733" max="1733" width="26.7109375" customWidth="1"/>
    <col min="1735" max="1735" width="11.7109375" customWidth="1"/>
    <col min="1736" max="1736" width="11.28515625" customWidth="1"/>
    <col min="1737" max="1737" width="12.140625" customWidth="1"/>
    <col min="1738" max="1739" width="8.140625" customWidth="1"/>
    <col min="1740" max="1740" width="0" hidden="1" customWidth="1"/>
    <col min="1742" max="1742" width="1.42578125" customWidth="1"/>
    <col min="1743" max="1743" width="13.7109375" customWidth="1"/>
    <col min="1985" max="1985" width="1.42578125" customWidth="1"/>
    <col min="1986" max="1986" width="27.28515625" customWidth="1"/>
    <col min="1987" max="1987" width="13.85546875" customWidth="1"/>
    <col min="1988" max="1988" width="0" hidden="1" customWidth="1"/>
    <col min="1989" max="1989" width="26.7109375" customWidth="1"/>
    <col min="1991" max="1991" width="11.7109375" customWidth="1"/>
    <col min="1992" max="1992" width="11.28515625" customWidth="1"/>
    <col min="1993" max="1993" width="12.140625" customWidth="1"/>
    <col min="1994" max="1995" width="8.140625" customWidth="1"/>
    <col min="1996" max="1996" width="0" hidden="1" customWidth="1"/>
    <col min="1998" max="1998" width="1.42578125" customWidth="1"/>
    <col min="1999" max="1999" width="13.7109375" customWidth="1"/>
    <col min="2241" max="2241" width="1.42578125" customWidth="1"/>
    <col min="2242" max="2242" width="27.28515625" customWidth="1"/>
    <col min="2243" max="2243" width="13.85546875" customWidth="1"/>
    <col min="2244" max="2244" width="0" hidden="1" customWidth="1"/>
    <col min="2245" max="2245" width="26.7109375" customWidth="1"/>
    <col min="2247" max="2247" width="11.7109375" customWidth="1"/>
    <col min="2248" max="2248" width="11.28515625" customWidth="1"/>
    <col min="2249" max="2249" width="12.140625" customWidth="1"/>
    <col min="2250" max="2251" width="8.140625" customWidth="1"/>
    <col min="2252" max="2252" width="0" hidden="1" customWidth="1"/>
    <col min="2254" max="2254" width="1.42578125" customWidth="1"/>
    <col min="2255" max="2255" width="13.7109375" customWidth="1"/>
    <col min="2497" max="2497" width="1.42578125" customWidth="1"/>
    <col min="2498" max="2498" width="27.28515625" customWidth="1"/>
    <col min="2499" max="2499" width="13.85546875" customWidth="1"/>
    <col min="2500" max="2500" width="0" hidden="1" customWidth="1"/>
    <col min="2501" max="2501" width="26.7109375" customWidth="1"/>
    <col min="2503" max="2503" width="11.7109375" customWidth="1"/>
    <col min="2504" max="2504" width="11.28515625" customWidth="1"/>
    <col min="2505" max="2505" width="12.140625" customWidth="1"/>
    <col min="2506" max="2507" width="8.140625" customWidth="1"/>
    <col min="2508" max="2508" width="0" hidden="1" customWidth="1"/>
    <col min="2510" max="2510" width="1.42578125" customWidth="1"/>
    <col min="2511" max="2511" width="13.7109375" customWidth="1"/>
    <col min="2753" max="2753" width="1.42578125" customWidth="1"/>
    <col min="2754" max="2754" width="27.28515625" customWidth="1"/>
    <col min="2755" max="2755" width="13.85546875" customWidth="1"/>
    <col min="2756" max="2756" width="0" hidden="1" customWidth="1"/>
    <col min="2757" max="2757" width="26.7109375" customWidth="1"/>
    <col min="2759" max="2759" width="11.7109375" customWidth="1"/>
    <col min="2760" max="2760" width="11.28515625" customWidth="1"/>
    <col min="2761" max="2761" width="12.140625" customWidth="1"/>
    <col min="2762" max="2763" width="8.140625" customWidth="1"/>
    <col min="2764" max="2764" width="0" hidden="1" customWidth="1"/>
    <col min="2766" max="2766" width="1.42578125" customWidth="1"/>
    <col min="2767" max="2767" width="13.7109375" customWidth="1"/>
    <col min="3009" max="3009" width="1.42578125" customWidth="1"/>
    <col min="3010" max="3010" width="27.28515625" customWidth="1"/>
    <col min="3011" max="3011" width="13.85546875" customWidth="1"/>
    <col min="3012" max="3012" width="0" hidden="1" customWidth="1"/>
    <col min="3013" max="3013" width="26.7109375" customWidth="1"/>
    <col min="3015" max="3015" width="11.7109375" customWidth="1"/>
    <col min="3016" max="3016" width="11.28515625" customWidth="1"/>
    <col min="3017" max="3017" width="12.140625" customWidth="1"/>
    <col min="3018" max="3019" width="8.140625" customWidth="1"/>
    <col min="3020" max="3020" width="0" hidden="1" customWidth="1"/>
    <col min="3022" max="3022" width="1.42578125" customWidth="1"/>
    <col min="3023" max="3023" width="13.7109375" customWidth="1"/>
    <col min="3265" max="3265" width="1.42578125" customWidth="1"/>
    <col min="3266" max="3266" width="27.28515625" customWidth="1"/>
    <col min="3267" max="3267" width="13.85546875" customWidth="1"/>
    <col min="3268" max="3268" width="0" hidden="1" customWidth="1"/>
    <col min="3269" max="3269" width="26.7109375" customWidth="1"/>
    <col min="3271" max="3271" width="11.7109375" customWidth="1"/>
    <col min="3272" max="3272" width="11.28515625" customWidth="1"/>
    <col min="3273" max="3273" width="12.140625" customWidth="1"/>
    <col min="3274" max="3275" width="8.140625" customWidth="1"/>
    <col min="3276" max="3276" width="0" hidden="1" customWidth="1"/>
    <col min="3278" max="3278" width="1.42578125" customWidth="1"/>
    <col min="3279" max="3279" width="13.7109375" customWidth="1"/>
    <col min="3521" max="3521" width="1.42578125" customWidth="1"/>
    <col min="3522" max="3522" width="27.28515625" customWidth="1"/>
    <col min="3523" max="3523" width="13.85546875" customWidth="1"/>
    <col min="3524" max="3524" width="0" hidden="1" customWidth="1"/>
    <col min="3525" max="3525" width="26.7109375" customWidth="1"/>
    <col min="3527" max="3527" width="11.7109375" customWidth="1"/>
    <col min="3528" max="3528" width="11.28515625" customWidth="1"/>
    <col min="3529" max="3529" width="12.140625" customWidth="1"/>
    <col min="3530" max="3531" width="8.140625" customWidth="1"/>
    <col min="3532" max="3532" width="0" hidden="1" customWidth="1"/>
    <col min="3534" max="3534" width="1.42578125" customWidth="1"/>
    <col min="3535" max="3535" width="13.7109375" customWidth="1"/>
    <col min="3777" max="3777" width="1.42578125" customWidth="1"/>
    <col min="3778" max="3778" width="27.28515625" customWidth="1"/>
    <col min="3779" max="3779" width="13.85546875" customWidth="1"/>
    <col min="3780" max="3780" width="0" hidden="1" customWidth="1"/>
    <col min="3781" max="3781" width="26.7109375" customWidth="1"/>
    <col min="3783" max="3783" width="11.7109375" customWidth="1"/>
    <col min="3784" max="3784" width="11.28515625" customWidth="1"/>
    <col min="3785" max="3785" width="12.140625" customWidth="1"/>
    <col min="3786" max="3787" width="8.140625" customWidth="1"/>
    <col min="3788" max="3788" width="0" hidden="1" customWidth="1"/>
    <col min="3790" max="3790" width="1.42578125" customWidth="1"/>
    <col min="3791" max="3791" width="13.7109375" customWidth="1"/>
    <col min="4033" max="4033" width="1.42578125" customWidth="1"/>
    <col min="4034" max="4034" width="27.28515625" customWidth="1"/>
    <col min="4035" max="4035" width="13.85546875" customWidth="1"/>
    <col min="4036" max="4036" width="0" hidden="1" customWidth="1"/>
    <col min="4037" max="4037" width="26.7109375" customWidth="1"/>
    <col min="4039" max="4039" width="11.7109375" customWidth="1"/>
    <col min="4040" max="4040" width="11.28515625" customWidth="1"/>
    <col min="4041" max="4041" width="12.140625" customWidth="1"/>
    <col min="4042" max="4043" width="8.140625" customWidth="1"/>
    <col min="4044" max="4044" width="0" hidden="1" customWidth="1"/>
    <col min="4046" max="4046" width="1.42578125" customWidth="1"/>
    <col min="4047" max="4047" width="13.7109375" customWidth="1"/>
    <col min="4289" max="4289" width="1.42578125" customWidth="1"/>
    <col min="4290" max="4290" width="27.28515625" customWidth="1"/>
    <col min="4291" max="4291" width="13.85546875" customWidth="1"/>
    <col min="4292" max="4292" width="0" hidden="1" customWidth="1"/>
    <col min="4293" max="4293" width="26.7109375" customWidth="1"/>
    <col min="4295" max="4295" width="11.7109375" customWidth="1"/>
    <col min="4296" max="4296" width="11.28515625" customWidth="1"/>
    <col min="4297" max="4297" width="12.140625" customWidth="1"/>
    <col min="4298" max="4299" width="8.140625" customWidth="1"/>
    <col min="4300" max="4300" width="0" hidden="1" customWidth="1"/>
    <col min="4302" max="4302" width="1.42578125" customWidth="1"/>
    <col min="4303" max="4303" width="13.7109375" customWidth="1"/>
    <col min="4545" max="4545" width="1.42578125" customWidth="1"/>
    <col min="4546" max="4546" width="27.28515625" customWidth="1"/>
    <col min="4547" max="4547" width="13.85546875" customWidth="1"/>
    <col min="4548" max="4548" width="0" hidden="1" customWidth="1"/>
    <col min="4549" max="4549" width="26.7109375" customWidth="1"/>
    <col min="4551" max="4551" width="11.7109375" customWidth="1"/>
    <col min="4552" max="4552" width="11.28515625" customWidth="1"/>
    <col min="4553" max="4553" width="12.140625" customWidth="1"/>
    <col min="4554" max="4555" width="8.140625" customWidth="1"/>
    <col min="4556" max="4556" width="0" hidden="1" customWidth="1"/>
    <col min="4558" max="4558" width="1.42578125" customWidth="1"/>
    <col min="4559" max="4559" width="13.7109375" customWidth="1"/>
    <col min="4801" max="4801" width="1.42578125" customWidth="1"/>
    <col min="4802" max="4802" width="27.28515625" customWidth="1"/>
    <col min="4803" max="4803" width="13.85546875" customWidth="1"/>
    <col min="4804" max="4804" width="0" hidden="1" customWidth="1"/>
    <col min="4805" max="4805" width="26.7109375" customWidth="1"/>
    <col min="4807" max="4807" width="11.7109375" customWidth="1"/>
    <col min="4808" max="4808" width="11.28515625" customWidth="1"/>
    <col min="4809" max="4809" width="12.140625" customWidth="1"/>
    <col min="4810" max="4811" width="8.140625" customWidth="1"/>
    <col min="4812" max="4812" width="0" hidden="1" customWidth="1"/>
    <col min="4814" max="4814" width="1.42578125" customWidth="1"/>
    <col min="4815" max="4815" width="13.7109375" customWidth="1"/>
    <col min="5057" max="5057" width="1.42578125" customWidth="1"/>
    <col min="5058" max="5058" width="27.28515625" customWidth="1"/>
    <col min="5059" max="5059" width="13.85546875" customWidth="1"/>
    <col min="5060" max="5060" width="0" hidden="1" customWidth="1"/>
    <col min="5061" max="5061" width="26.7109375" customWidth="1"/>
    <col min="5063" max="5063" width="11.7109375" customWidth="1"/>
    <col min="5064" max="5064" width="11.28515625" customWidth="1"/>
    <col min="5065" max="5065" width="12.140625" customWidth="1"/>
    <col min="5066" max="5067" width="8.140625" customWidth="1"/>
    <col min="5068" max="5068" width="0" hidden="1" customWidth="1"/>
    <col min="5070" max="5070" width="1.42578125" customWidth="1"/>
    <col min="5071" max="5071" width="13.7109375" customWidth="1"/>
    <col min="5313" max="5313" width="1.42578125" customWidth="1"/>
    <col min="5314" max="5314" width="27.28515625" customWidth="1"/>
    <col min="5315" max="5315" width="13.85546875" customWidth="1"/>
    <col min="5316" max="5316" width="0" hidden="1" customWidth="1"/>
    <col min="5317" max="5317" width="26.7109375" customWidth="1"/>
    <col min="5319" max="5319" width="11.7109375" customWidth="1"/>
    <col min="5320" max="5320" width="11.28515625" customWidth="1"/>
    <col min="5321" max="5321" width="12.140625" customWidth="1"/>
    <col min="5322" max="5323" width="8.140625" customWidth="1"/>
    <col min="5324" max="5324" width="0" hidden="1" customWidth="1"/>
    <col min="5326" max="5326" width="1.42578125" customWidth="1"/>
    <col min="5327" max="5327" width="13.7109375" customWidth="1"/>
    <col min="5569" max="5569" width="1.42578125" customWidth="1"/>
    <col min="5570" max="5570" width="27.28515625" customWidth="1"/>
    <col min="5571" max="5571" width="13.85546875" customWidth="1"/>
    <col min="5572" max="5572" width="0" hidden="1" customWidth="1"/>
    <col min="5573" max="5573" width="26.7109375" customWidth="1"/>
    <col min="5575" max="5575" width="11.7109375" customWidth="1"/>
    <col min="5576" max="5576" width="11.28515625" customWidth="1"/>
    <col min="5577" max="5577" width="12.140625" customWidth="1"/>
    <col min="5578" max="5579" width="8.140625" customWidth="1"/>
    <col min="5580" max="5580" width="0" hidden="1" customWidth="1"/>
    <col min="5582" max="5582" width="1.42578125" customWidth="1"/>
    <col min="5583" max="5583" width="13.7109375" customWidth="1"/>
    <col min="5825" max="5825" width="1.42578125" customWidth="1"/>
    <col min="5826" max="5826" width="27.28515625" customWidth="1"/>
    <col min="5827" max="5827" width="13.85546875" customWidth="1"/>
    <col min="5828" max="5828" width="0" hidden="1" customWidth="1"/>
    <col min="5829" max="5829" width="26.7109375" customWidth="1"/>
    <col min="5831" max="5831" width="11.7109375" customWidth="1"/>
    <col min="5832" max="5832" width="11.28515625" customWidth="1"/>
    <col min="5833" max="5833" width="12.140625" customWidth="1"/>
    <col min="5834" max="5835" width="8.140625" customWidth="1"/>
    <col min="5836" max="5836" width="0" hidden="1" customWidth="1"/>
    <col min="5838" max="5838" width="1.42578125" customWidth="1"/>
    <col min="5839" max="5839" width="13.7109375" customWidth="1"/>
    <col min="6081" max="6081" width="1.42578125" customWidth="1"/>
    <col min="6082" max="6082" width="27.28515625" customWidth="1"/>
    <col min="6083" max="6083" width="13.85546875" customWidth="1"/>
    <col min="6084" max="6084" width="0" hidden="1" customWidth="1"/>
    <col min="6085" max="6085" width="26.7109375" customWidth="1"/>
    <col min="6087" max="6087" width="11.7109375" customWidth="1"/>
    <col min="6088" max="6088" width="11.28515625" customWidth="1"/>
    <col min="6089" max="6089" width="12.140625" customWidth="1"/>
    <col min="6090" max="6091" width="8.140625" customWidth="1"/>
    <col min="6092" max="6092" width="0" hidden="1" customWidth="1"/>
    <col min="6094" max="6094" width="1.42578125" customWidth="1"/>
    <col min="6095" max="6095" width="13.7109375" customWidth="1"/>
    <col min="6337" max="6337" width="1.42578125" customWidth="1"/>
    <col min="6338" max="6338" width="27.28515625" customWidth="1"/>
    <col min="6339" max="6339" width="13.85546875" customWidth="1"/>
    <col min="6340" max="6340" width="0" hidden="1" customWidth="1"/>
    <col min="6341" max="6341" width="26.7109375" customWidth="1"/>
    <col min="6343" max="6343" width="11.7109375" customWidth="1"/>
    <col min="6344" max="6344" width="11.28515625" customWidth="1"/>
    <col min="6345" max="6345" width="12.140625" customWidth="1"/>
    <col min="6346" max="6347" width="8.140625" customWidth="1"/>
    <col min="6348" max="6348" width="0" hidden="1" customWidth="1"/>
    <col min="6350" max="6350" width="1.42578125" customWidth="1"/>
    <col min="6351" max="6351" width="13.7109375" customWidth="1"/>
    <col min="6593" max="6593" width="1.42578125" customWidth="1"/>
    <col min="6594" max="6594" width="27.28515625" customWidth="1"/>
    <col min="6595" max="6595" width="13.85546875" customWidth="1"/>
    <col min="6596" max="6596" width="0" hidden="1" customWidth="1"/>
    <col min="6597" max="6597" width="26.7109375" customWidth="1"/>
    <col min="6599" max="6599" width="11.7109375" customWidth="1"/>
    <col min="6600" max="6600" width="11.28515625" customWidth="1"/>
    <col min="6601" max="6601" width="12.140625" customWidth="1"/>
    <col min="6602" max="6603" width="8.140625" customWidth="1"/>
    <col min="6604" max="6604" width="0" hidden="1" customWidth="1"/>
    <col min="6606" max="6606" width="1.42578125" customWidth="1"/>
    <col min="6607" max="6607" width="13.7109375" customWidth="1"/>
    <col min="6849" max="6849" width="1.42578125" customWidth="1"/>
    <col min="6850" max="6850" width="27.28515625" customWidth="1"/>
    <col min="6851" max="6851" width="13.85546875" customWidth="1"/>
    <col min="6852" max="6852" width="0" hidden="1" customWidth="1"/>
    <col min="6853" max="6853" width="26.7109375" customWidth="1"/>
    <col min="6855" max="6855" width="11.7109375" customWidth="1"/>
    <col min="6856" max="6856" width="11.28515625" customWidth="1"/>
    <col min="6857" max="6857" width="12.140625" customWidth="1"/>
    <col min="6858" max="6859" width="8.140625" customWidth="1"/>
    <col min="6860" max="6860" width="0" hidden="1" customWidth="1"/>
    <col min="6862" max="6862" width="1.42578125" customWidth="1"/>
    <col min="6863" max="6863" width="13.7109375" customWidth="1"/>
    <col min="7105" max="7105" width="1.42578125" customWidth="1"/>
    <col min="7106" max="7106" width="27.28515625" customWidth="1"/>
    <col min="7107" max="7107" width="13.85546875" customWidth="1"/>
    <col min="7108" max="7108" width="0" hidden="1" customWidth="1"/>
    <col min="7109" max="7109" width="26.7109375" customWidth="1"/>
    <col min="7111" max="7111" width="11.7109375" customWidth="1"/>
    <col min="7112" max="7112" width="11.28515625" customWidth="1"/>
    <col min="7113" max="7113" width="12.140625" customWidth="1"/>
    <col min="7114" max="7115" width="8.140625" customWidth="1"/>
    <col min="7116" max="7116" width="0" hidden="1" customWidth="1"/>
    <col min="7118" max="7118" width="1.42578125" customWidth="1"/>
    <col min="7119" max="7119" width="13.7109375" customWidth="1"/>
    <col min="7361" max="7361" width="1.42578125" customWidth="1"/>
    <col min="7362" max="7362" width="27.28515625" customWidth="1"/>
    <col min="7363" max="7363" width="13.85546875" customWidth="1"/>
    <col min="7364" max="7364" width="0" hidden="1" customWidth="1"/>
    <col min="7365" max="7365" width="26.7109375" customWidth="1"/>
    <col min="7367" max="7367" width="11.7109375" customWidth="1"/>
    <col min="7368" max="7368" width="11.28515625" customWidth="1"/>
    <col min="7369" max="7369" width="12.140625" customWidth="1"/>
    <col min="7370" max="7371" width="8.140625" customWidth="1"/>
    <col min="7372" max="7372" width="0" hidden="1" customWidth="1"/>
    <col min="7374" max="7374" width="1.42578125" customWidth="1"/>
    <col min="7375" max="7375" width="13.7109375" customWidth="1"/>
    <col min="7617" max="7617" width="1.42578125" customWidth="1"/>
    <col min="7618" max="7618" width="27.28515625" customWidth="1"/>
    <col min="7619" max="7619" width="13.85546875" customWidth="1"/>
    <col min="7620" max="7620" width="0" hidden="1" customWidth="1"/>
    <col min="7621" max="7621" width="26.7109375" customWidth="1"/>
    <col min="7623" max="7623" width="11.7109375" customWidth="1"/>
    <col min="7624" max="7624" width="11.28515625" customWidth="1"/>
    <col min="7625" max="7625" width="12.140625" customWidth="1"/>
    <col min="7626" max="7627" width="8.140625" customWidth="1"/>
    <col min="7628" max="7628" width="0" hidden="1" customWidth="1"/>
    <col min="7630" max="7630" width="1.42578125" customWidth="1"/>
    <col min="7631" max="7631" width="13.7109375" customWidth="1"/>
    <col min="7873" max="7873" width="1.42578125" customWidth="1"/>
    <col min="7874" max="7874" width="27.28515625" customWidth="1"/>
    <col min="7875" max="7875" width="13.85546875" customWidth="1"/>
    <col min="7876" max="7876" width="0" hidden="1" customWidth="1"/>
    <col min="7877" max="7877" width="26.7109375" customWidth="1"/>
    <col min="7879" max="7879" width="11.7109375" customWidth="1"/>
    <col min="7880" max="7880" width="11.28515625" customWidth="1"/>
    <col min="7881" max="7881" width="12.140625" customWidth="1"/>
    <col min="7882" max="7883" width="8.140625" customWidth="1"/>
    <col min="7884" max="7884" width="0" hidden="1" customWidth="1"/>
    <col min="7886" max="7886" width="1.42578125" customWidth="1"/>
    <col min="7887" max="7887" width="13.7109375" customWidth="1"/>
    <col min="8129" max="8129" width="1.42578125" customWidth="1"/>
    <col min="8130" max="8130" width="27.28515625" customWidth="1"/>
    <col min="8131" max="8131" width="13.85546875" customWidth="1"/>
    <col min="8132" max="8132" width="0" hidden="1" customWidth="1"/>
    <col min="8133" max="8133" width="26.7109375" customWidth="1"/>
    <col min="8135" max="8135" width="11.7109375" customWidth="1"/>
    <col min="8136" max="8136" width="11.28515625" customWidth="1"/>
    <col min="8137" max="8137" width="12.140625" customWidth="1"/>
    <col min="8138" max="8139" width="8.140625" customWidth="1"/>
    <col min="8140" max="8140" width="0" hidden="1" customWidth="1"/>
    <col min="8142" max="8142" width="1.42578125" customWidth="1"/>
    <col min="8143" max="8143" width="13.7109375" customWidth="1"/>
    <col min="8385" max="8385" width="1.42578125" customWidth="1"/>
    <col min="8386" max="8386" width="27.28515625" customWidth="1"/>
    <col min="8387" max="8387" width="13.85546875" customWidth="1"/>
    <col min="8388" max="8388" width="0" hidden="1" customWidth="1"/>
    <col min="8389" max="8389" width="26.7109375" customWidth="1"/>
    <col min="8391" max="8391" width="11.7109375" customWidth="1"/>
    <col min="8392" max="8392" width="11.28515625" customWidth="1"/>
    <col min="8393" max="8393" width="12.140625" customWidth="1"/>
    <col min="8394" max="8395" width="8.140625" customWidth="1"/>
    <col min="8396" max="8396" width="0" hidden="1" customWidth="1"/>
    <col min="8398" max="8398" width="1.42578125" customWidth="1"/>
    <col min="8399" max="8399" width="13.7109375" customWidth="1"/>
    <col min="8641" max="8641" width="1.42578125" customWidth="1"/>
    <col min="8642" max="8642" width="27.28515625" customWidth="1"/>
    <col min="8643" max="8643" width="13.85546875" customWidth="1"/>
    <col min="8644" max="8644" width="0" hidden="1" customWidth="1"/>
    <col min="8645" max="8645" width="26.7109375" customWidth="1"/>
    <col min="8647" max="8647" width="11.7109375" customWidth="1"/>
    <col min="8648" max="8648" width="11.28515625" customWidth="1"/>
    <col min="8649" max="8649" width="12.140625" customWidth="1"/>
    <col min="8650" max="8651" width="8.140625" customWidth="1"/>
    <col min="8652" max="8652" width="0" hidden="1" customWidth="1"/>
    <col min="8654" max="8654" width="1.42578125" customWidth="1"/>
    <col min="8655" max="8655" width="13.7109375" customWidth="1"/>
    <col min="8897" max="8897" width="1.42578125" customWidth="1"/>
    <col min="8898" max="8898" width="27.28515625" customWidth="1"/>
    <col min="8899" max="8899" width="13.85546875" customWidth="1"/>
    <col min="8900" max="8900" width="0" hidden="1" customWidth="1"/>
    <col min="8901" max="8901" width="26.7109375" customWidth="1"/>
    <col min="8903" max="8903" width="11.7109375" customWidth="1"/>
    <col min="8904" max="8904" width="11.28515625" customWidth="1"/>
    <col min="8905" max="8905" width="12.140625" customWidth="1"/>
    <col min="8906" max="8907" width="8.140625" customWidth="1"/>
    <col min="8908" max="8908" width="0" hidden="1" customWidth="1"/>
    <col min="8910" max="8910" width="1.42578125" customWidth="1"/>
    <col min="8911" max="8911" width="13.7109375" customWidth="1"/>
    <col min="9153" max="9153" width="1.42578125" customWidth="1"/>
    <col min="9154" max="9154" width="27.28515625" customWidth="1"/>
    <col min="9155" max="9155" width="13.85546875" customWidth="1"/>
    <col min="9156" max="9156" width="0" hidden="1" customWidth="1"/>
    <col min="9157" max="9157" width="26.7109375" customWidth="1"/>
    <col min="9159" max="9159" width="11.7109375" customWidth="1"/>
    <col min="9160" max="9160" width="11.28515625" customWidth="1"/>
    <col min="9161" max="9161" width="12.140625" customWidth="1"/>
    <col min="9162" max="9163" width="8.140625" customWidth="1"/>
    <col min="9164" max="9164" width="0" hidden="1" customWidth="1"/>
    <col min="9166" max="9166" width="1.42578125" customWidth="1"/>
    <col min="9167" max="9167" width="13.7109375" customWidth="1"/>
    <col min="9409" max="9409" width="1.42578125" customWidth="1"/>
    <col min="9410" max="9410" width="27.28515625" customWidth="1"/>
    <col min="9411" max="9411" width="13.85546875" customWidth="1"/>
    <col min="9412" max="9412" width="0" hidden="1" customWidth="1"/>
    <col min="9413" max="9413" width="26.7109375" customWidth="1"/>
    <col min="9415" max="9415" width="11.7109375" customWidth="1"/>
    <col min="9416" max="9416" width="11.28515625" customWidth="1"/>
    <col min="9417" max="9417" width="12.140625" customWidth="1"/>
    <col min="9418" max="9419" width="8.140625" customWidth="1"/>
    <col min="9420" max="9420" width="0" hidden="1" customWidth="1"/>
    <col min="9422" max="9422" width="1.42578125" customWidth="1"/>
    <col min="9423" max="9423" width="13.7109375" customWidth="1"/>
    <col min="9665" max="9665" width="1.42578125" customWidth="1"/>
    <col min="9666" max="9666" width="27.28515625" customWidth="1"/>
    <col min="9667" max="9667" width="13.85546875" customWidth="1"/>
    <col min="9668" max="9668" width="0" hidden="1" customWidth="1"/>
    <col min="9669" max="9669" width="26.7109375" customWidth="1"/>
    <col min="9671" max="9671" width="11.7109375" customWidth="1"/>
    <col min="9672" max="9672" width="11.28515625" customWidth="1"/>
    <col min="9673" max="9673" width="12.140625" customWidth="1"/>
    <col min="9674" max="9675" width="8.140625" customWidth="1"/>
    <col min="9676" max="9676" width="0" hidden="1" customWidth="1"/>
    <col min="9678" max="9678" width="1.42578125" customWidth="1"/>
    <col min="9679" max="9679" width="13.7109375" customWidth="1"/>
    <col min="9921" max="9921" width="1.42578125" customWidth="1"/>
    <col min="9922" max="9922" width="27.28515625" customWidth="1"/>
    <col min="9923" max="9923" width="13.85546875" customWidth="1"/>
    <col min="9924" max="9924" width="0" hidden="1" customWidth="1"/>
    <col min="9925" max="9925" width="26.7109375" customWidth="1"/>
    <col min="9927" max="9927" width="11.7109375" customWidth="1"/>
    <col min="9928" max="9928" width="11.28515625" customWidth="1"/>
    <col min="9929" max="9929" width="12.140625" customWidth="1"/>
    <col min="9930" max="9931" width="8.140625" customWidth="1"/>
    <col min="9932" max="9932" width="0" hidden="1" customWidth="1"/>
    <col min="9934" max="9934" width="1.42578125" customWidth="1"/>
    <col min="9935" max="9935" width="13.7109375" customWidth="1"/>
    <col min="10177" max="10177" width="1.42578125" customWidth="1"/>
    <col min="10178" max="10178" width="27.28515625" customWidth="1"/>
    <col min="10179" max="10179" width="13.85546875" customWidth="1"/>
    <col min="10180" max="10180" width="0" hidden="1" customWidth="1"/>
    <col min="10181" max="10181" width="26.7109375" customWidth="1"/>
    <col min="10183" max="10183" width="11.7109375" customWidth="1"/>
    <col min="10184" max="10184" width="11.28515625" customWidth="1"/>
    <col min="10185" max="10185" width="12.140625" customWidth="1"/>
    <col min="10186" max="10187" width="8.140625" customWidth="1"/>
    <col min="10188" max="10188" width="0" hidden="1" customWidth="1"/>
    <col min="10190" max="10190" width="1.42578125" customWidth="1"/>
    <col min="10191" max="10191" width="13.7109375" customWidth="1"/>
    <col min="10433" max="10433" width="1.42578125" customWidth="1"/>
    <col min="10434" max="10434" width="27.28515625" customWidth="1"/>
    <col min="10435" max="10435" width="13.85546875" customWidth="1"/>
    <col min="10436" max="10436" width="0" hidden="1" customWidth="1"/>
    <col min="10437" max="10437" width="26.7109375" customWidth="1"/>
    <col min="10439" max="10439" width="11.7109375" customWidth="1"/>
    <col min="10440" max="10440" width="11.28515625" customWidth="1"/>
    <col min="10441" max="10441" width="12.140625" customWidth="1"/>
    <col min="10442" max="10443" width="8.140625" customWidth="1"/>
    <col min="10444" max="10444" width="0" hidden="1" customWidth="1"/>
    <col min="10446" max="10446" width="1.42578125" customWidth="1"/>
    <col min="10447" max="10447" width="13.7109375" customWidth="1"/>
    <col min="10689" max="10689" width="1.42578125" customWidth="1"/>
    <col min="10690" max="10690" width="27.28515625" customWidth="1"/>
    <col min="10691" max="10691" width="13.85546875" customWidth="1"/>
    <col min="10692" max="10692" width="0" hidden="1" customWidth="1"/>
    <col min="10693" max="10693" width="26.7109375" customWidth="1"/>
    <col min="10695" max="10695" width="11.7109375" customWidth="1"/>
    <col min="10696" max="10696" width="11.28515625" customWidth="1"/>
    <col min="10697" max="10697" width="12.140625" customWidth="1"/>
    <col min="10698" max="10699" width="8.140625" customWidth="1"/>
    <col min="10700" max="10700" width="0" hidden="1" customWidth="1"/>
    <col min="10702" max="10702" width="1.42578125" customWidth="1"/>
    <col min="10703" max="10703" width="13.7109375" customWidth="1"/>
    <col min="10945" max="10945" width="1.42578125" customWidth="1"/>
    <col min="10946" max="10946" width="27.28515625" customWidth="1"/>
    <col min="10947" max="10947" width="13.85546875" customWidth="1"/>
    <col min="10948" max="10948" width="0" hidden="1" customWidth="1"/>
    <col min="10949" max="10949" width="26.7109375" customWidth="1"/>
    <col min="10951" max="10951" width="11.7109375" customWidth="1"/>
    <col min="10952" max="10952" width="11.28515625" customWidth="1"/>
    <col min="10953" max="10953" width="12.140625" customWidth="1"/>
    <col min="10954" max="10955" width="8.140625" customWidth="1"/>
    <col min="10956" max="10956" width="0" hidden="1" customWidth="1"/>
    <col min="10958" max="10958" width="1.42578125" customWidth="1"/>
    <col min="10959" max="10959" width="13.7109375" customWidth="1"/>
    <col min="11201" max="11201" width="1.42578125" customWidth="1"/>
    <col min="11202" max="11202" width="27.28515625" customWidth="1"/>
    <col min="11203" max="11203" width="13.85546875" customWidth="1"/>
    <col min="11204" max="11204" width="0" hidden="1" customWidth="1"/>
    <col min="11205" max="11205" width="26.7109375" customWidth="1"/>
    <col min="11207" max="11207" width="11.7109375" customWidth="1"/>
    <col min="11208" max="11208" width="11.28515625" customWidth="1"/>
    <col min="11209" max="11209" width="12.140625" customWidth="1"/>
    <col min="11210" max="11211" width="8.140625" customWidth="1"/>
    <col min="11212" max="11212" width="0" hidden="1" customWidth="1"/>
    <col min="11214" max="11214" width="1.42578125" customWidth="1"/>
    <col min="11215" max="11215" width="13.7109375" customWidth="1"/>
    <col min="11457" max="11457" width="1.42578125" customWidth="1"/>
    <col min="11458" max="11458" width="27.28515625" customWidth="1"/>
    <col min="11459" max="11459" width="13.85546875" customWidth="1"/>
    <col min="11460" max="11460" width="0" hidden="1" customWidth="1"/>
    <col min="11461" max="11461" width="26.7109375" customWidth="1"/>
    <col min="11463" max="11463" width="11.7109375" customWidth="1"/>
    <col min="11464" max="11464" width="11.28515625" customWidth="1"/>
    <col min="11465" max="11465" width="12.140625" customWidth="1"/>
    <col min="11466" max="11467" width="8.140625" customWidth="1"/>
    <col min="11468" max="11468" width="0" hidden="1" customWidth="1"/>
    <col min="11470" max="11470" width="1.42578125" customWidth="1"/>
    <col min="11471" max="11471" width="13.7109375" customWidth="1"/>
    <col min="11713" max="11713" width="1.42578125" customWidth="1"/>
    <col min="11714" max="11714" width="27.28515625" customWidth="1"/>
    <col min="11715" max="11715" width="13.85546875" customWidth="1"/>
    <col min="11716" max="11716" width="0" hidden="1" customWidth="1"/>
    <col min="11717" max="11717" width="26.7109375" customWidth="1"/>
    <col min="11719" max="11719" width="11.7109375" customWidth="1"/>
    <col min="11720" max="11720" width="11.28515625" customWidth="1"/>
    <col min="11721" max="11721" width="12.140625" customWidth="1"/>
    <col min="11722" max="11723" width="8.140625" customWidth="1"/>
    <col min="11724" max="11724" width="0" hidden="1" customWidth="1"/>
    <col min="11726" max="11726" width="1.42578125" customWidth="1"/>
    <col min="11727" max="11727" width="13.7109375" customWidth="1"/>
    <col min="11969" max="11969" width="1.42578125" customWidth="1"/>
    <col min="11970" max="11970" width="27.28515625" customWidth="1"/>
    <col min="11971" max="11971" width="13.85546875" customWidth="1"/>
    <col min="11972" max="11972" width="0" hidden="1" customWidth="1"/>
    <col min="11973" max="11973" width="26.7109375" customWidth="1"/>
    <col min="11975" max="11975" width="11.7109375" customWidth="1"/>
    <col min="11976" max="11976" width="11.28515625" customWidth="1"/>
    <col min="11977" max="11977" width="12.140625" customWidth="1"/>
    <col min="11978" max="11979" width="8.140625" customWidth="1"/>
    <col min="11980" max="11980" width="0" hidden="1" customWidth="1"/>
    <col min="11982" max="11982" width="1.42578125" customWidth="1"/>
    <col min="11983" max="11983" width="13.7109375" customWidth="1"/>
    <col min="12225" max="12225" width="1.42578125" customWidth="1"/>
    <col min="12226" max="12226" width="27.28515625" customWidth="1"/>
    <col min="12227" max="12227" width="13.85546875" customWidth="1"/>
    <col min="12228" max="12228" width="0" hidden="1" customWidth="1"/>
    <col min="12229" max="12229" width="26.7109375" customWidth="1"/>
    <col min="12231" max="12231" width="11.7109375" customWidth="1"/>
    <col min="12232" max="12232" width="11.28515625" customWidth="1"/>
    <col min="12233" max="12233" width="12.140625" customWidth="1"/>
    <col min="12234" max="12235" width="8.140625" customWidth="1"/>
    <col min="12236" max="12236" width="0" hidden="1" customWidth="1"/>
    <col min="12238" max="12238" width="1.42578125" customWidth="1"/>
    <col min="12239" max="12239" width="13.7109375" customWidth="1"/>
    <col min="12481" max="12481" width="1.42578125" customWidth="1"/>
    <col min="12482" max="12482" width="27.28515625" customWidth="1"/>
    <col min="12483" max="12483" width="13.85546875" customWidth="1"/>
    <col min="12484" max="12484" width="0" hidden="1" customWidth="1"/>
    <col min="12485" max="12485" width="26.7109375" customWidth="1"/>
    <col min="12487" max="12487" width="11.7109375" customWidth="1"/>
    <col min="12488" max="12488" width="11.28515625" customWidth="1"/>
    <col min="12489" max="12489" width="12.140625" customWidth="1"/>
    <col min="12490" max="12491" width="8.140625" customWidth="1"/>
    <col min="12492" max="12492" width="0" hidden="1" customWidth="1"/>
    <col min="12494" max="12494" width="1.42578125" customWidth="1"/>
    <col min="12495" max="12495" width="13.7109375" customWidth="1"/>
    <col min="12737" max="12737" width="1.42578125" customWidth="1"/>
    <col min="12738" max="12738" width="27.28515625" customWidth="1"/>
    <col min="12739" max="12739" width="13.85546875" customWidth="1"/>
    <col min="12740" max="12740" width="0" hidden="1" customWidth="1"/>
    <col min="12741" max="12741" width="26.7109375" customWidth="1"/>
    <col min="12743" max="12743" width="11.7109375" customWidth="1"/>
    <col min="12744" max="12744" width="11.28515625" customWidth="1"/>
    <col min="12745" max="12745" width="12.140625" customWidth="1"/>
    <col min="12746" max="12747" width="8.140625" customWidth="1"/>
    <col min="12748" max="12748" width="0" hidden="1" customWidth="1"/>
    <col min="12750" max="12750" width="1.42578125" customWidth="1"/>
    <col min="12751" max="12751" width="13.7109375" customWidth="1"/>
    <col min="12993" max="12993" width="1.42578125" customWidth="1"/>
    <col min="12994" max="12994" width="27.28515625" customWidth="1"/>
    <col min="12995" max="12995" width="13.85546875" customWidth="1"/>
    <col min="12996" max="12996" width="0" hidden="1" customWidth="1"/>
    <col min="12997" max="12997" width="26.7109375" customWidth="1"/>
    <col min="12999" max="12999" width="11.7109375" customWidth="1"/>
    <col min="13000" max="13000" width="11.28515625" customWidth="1"/>
    <col min="13001" max="13001" width="12.140625" customWidth="1"/>
    <col min="13002" max="13003" width="8.140625" customWidth="1"/>
    <col min="13004" max="13004" width="0" hidden="1" customWidth="1"/>
    <col min="13006" max="13006" width="1.42578125" customWidth="1"/>
    <col min="13007" max="13007" width="13.7109375" customWidth="1"/>
    <col min="13249" max="13249" width="1.42578125" customWidth="1"/>
    <col min="13250" max="13250" width="27.28515625" customWidth="1"/>
    <col min="13251" max="13251" width="13.85546875" customWidth="1"/>
    <col min="13252" max="13252" width="0" hidden="1" customWidth="1"/>
    <col min="13253" max="13253" width="26.7109375" customWidth="1"/>
    <col min="13255" max="13255" width="11.7109375" customWidth="1"/>
    <col min="13256" max="13256" width="11.28515625" customWidth="1"/>
    <col min="13257" max="13257" width="12.140625" customWidth="1"/>
    <col min="13258" max="13259" width="8.140625" customWidth="1"/>
    <col min="13260" max="13260" width="0" hidden="1" customWidth="1"/>
    <col min="13262" max="13262" width="1.42578125" customWidth="1"/>
    <col min="13263" max="13263" width="13.7109375" customWidth="1"/>
    <col min="13505" max="13505" width="1.42578125" customWidth="1"/>
    <col min="13506" max="13506" width="27.28515625" customWidth="1"/>
    <col min="13507" max="13507" width="13.85546875" customWidth="1"/>
    <col min="13508" max="13508" width="0" hidden="1" customWidth="1"/>
    <col min="13509" max="13509" width="26.7109375" customWidth="1"/>
    <col min="13511" max="13511" width="11.7109375" customWidth="1"/>
    <col min="13512" max="13512" width="11.28515625" customWidth="1"/>
    <col min="13513" max="13513" width="12.140625" customWidth="1"/>
    <col min="13514" max="13515" width="8.140625" customWidth="1"/>
    <col min="13516" max="13516" width="0" hidden="1" customWidth="1"/>
    <col min="13518" max="13518" width="1.42578125" customWidth="1"/>
    <col min="13519" max="13519" width="13.7109375" customWidth="1"/>
    <col min="13761" max="13761" width="1.42578125" customWidth="1"/>
    <col min="13762" max="13762" width="27.28515625" customWidth="1"/>
    <col min="13763" max="13763" width="13.85546875" customWidth="1"/>
    <col min="13764" max="13764" width="0" hidden="1" customWidth="1"/>
    <col min="13765" max="13765" width="26.7109375" customWidth="1"/>
    <col min="13767" max="13767" width="11.7109375" customWidth="1"/>
    <col min="13768" max="13768" width="11.28515625" customWidth="1"/>
    <col min="13769" max="13769" width="12.140625" customWidth="1"/>
    <col min="13770" max="13771" width="8.140625" customWidth="1"/>
    <col min="13772" max="13772" width="0" hidden="1" customWidth="1"/>
    <col min="13774" max="13774" width="1.42578125" customWidth="1"/>
    <col min="13775" max="13775" width="13.7109375" customWidth="1"/>
    <col min="14017" max="14017" width="1.42578125" customWidth="1"/>
    <col min="14018" max="14018" width="27.28515625" customWidth="1"/>
    <col min="14019" max="14019" width="13.85546875" customWidth="1"/>
    <col min="14020" max="14020" width="0" hidden="1" customWidth="1"/>
    <col min="14021" max="14021" width="26.7109375" customWidth="1"/>
    <col min="14023" max="14023" width="11.7109375" customWidth="1"/>
    <col min="14024" max="14024" width="11.28515625" customWidth="1"/>
    <col min="14025" max="14025" width="12.140625" customWidth="1"/>
    <col min="14026" max="14027" width="8.140625" customWidth="1"/>
    <col min="14028" max="14028" width="0" hidden="1" customWidth="1"/>
    <col min="14030" max="14030" width="1.42578125" customWidth="1"/>
    <col min="14031" max="14031" width="13.7109375" customWidth="1"/>
    <col min="14273" max="14273" width="1.42578125" customWidth="1"/>
    <col min="14274" max="14274" width="27.28515625" customWidth="1"/>
    <col min="14275" max="14275" width="13.85546875" customWidth="1"/>
    <col min="14276" max="14276" width="0" hidden="1" customWidth="1"/>
    <col min="14277" max="14277" width="26.7109375" customWidth="1"/>
    <col min="14279" max="14279" width="11.7109375" customWidth="1"/>
    <col min="14280" max="14280" width="11.28515625" customWidth="1"/>
    <col min="14281" max="14281" width="12.140625" customWidth="1"/>
    <col min="14282" max="14283" width="8.140625" customWidth="1"/>
    <col min="14284" max="14284" width="0" hidden="1" customWidth="1"/>
    <col min="14286" max="14286" width="1.42578125" customWidth="1"/>
    <col min="14287" max="14287" width="13.7109375" customWidth="1"/>
    <col min="14529" max="14529" width="1.42578125" customWidth="1"/>
    <col min="14530" max="14530" width="27.28515625" customWidth="1"/>
    <col min="14531" max="14531" width="13.85546875" customWidth="1"/>
    <col min="14532" max="14532" width="0" hidden="1" customWidth="1"/>
    <col min="14533" max="14533" width="26.7109375" customWidth="1"/>
    <col min="14535" max="14535" width="11.7109375" customWidth="1"/>
    <col min="14536" max="14536" width="11.28515625" customWidth="1"/>
    <col min="14537" max="14537" width="12.140625" customWidth="1"/>
    <col min="14538" max="14539" width="8.140625" customWidth="1"/>
    <col min="14540" max="14540" width="0" hidden="1" customWidth="1"/>
    <col min="14542" max="14542" width="1.42578125" customWidth="1"/>
    <col min="14543" max="14543" width="13.7109375" customWidth="1"/>
    <col min="14785" max="14785" width="1.42578125" customWidth="1"/>
    <col min="14786" max="14786" width="27.28515625" customWidth="1"/>
    <col min="14787" max="14787" width="13.85546875" customWidth="1"/>
    <col min="14788" max="14788" width="0" hidden="1" customWidth="1"/>
    <col min="14789" max="14789" width="26.7109375" customWidth="1"/>
    <col min="14791" max="14791" width="11.7109375" customWidth="1"/>
    <col min="14792" max="14792" width="11.28515625" customWidth="1"/>
    <col min="14793" max="14793" width="12.140625" customWidth="1"/>
    <col min="14794" max="14795" width="8.140625" customWidth="1"/>
    <col min="14796" max="14796" width="0" hidden="1" customWidth="1"/>
    <col min="14798" max="14798" width="1.42578125" customWidth="1"/>
    <col min="14799" max="14799" width="13.7109375" customWidth="1"/>
    <col min="15041" max="15041" width="1.42578125" customWidth="1"/>
    <col min="15042" max="15042" width="27.28515625" customWidth="1"/>
    <col min="15043" max="15043" width="13.85546875" customWidth="1"/>
    <col min="15044" max="15044" width="0" hidden="1" customWidth="1"/>
    <col min="15045" max="15045" width="26.7109375" customWidth="1"/>
    <col min="15047" max="15047" width="11.7109375" customWidth="1"/>
    <col min="15048" max="15048" width="11.28515625" customWidth="1"/>
    <col min="15049" max="15049" width="12.140625" customWidth="1"/>
    <col min="15050" max="15051" width="8.140625" customWidth="1"/>
    <col min="15052" max="15052" width="0" hidden="1" customWidth="1"/>
    <col min="15054" max="15054" width="1.42578125" customWidth="1"/>
    <col min="15055" max="15055" width="13.7109375" customWidth="1"/>
    <col min="15297" max="15297" width="1.42578125" customWidth="1"/>
    <col min="15298" max="15298" width="27.28515625" customWidth="1"/>
    <col min="15299" max="15299" width="13.85546875" customWidth="1"/>
    <col min="15300" max="15300" width="0" hidden="1" customWidth="1"/>
    <col min="15301" max="15301" width="26.7109375" customWidth="1"/>
    <col min="15303" max="15303" width="11.7109375" customWidth="1"/>
    <col min="15304" max="15304" width="11.28515625" customWidth="1"/>
    <col min="15305" max="15305" width="12.140625" customWidth="1"/>
    <col min="15306" max="15307" width="8.140625" customWidth="1"/>
    <col min="15308" max="15308" width="0" hidden="1" customWidth="1"/>
    <col min="15310" max="15310" width="1.42578125" customWidth="1"/>
    <col min="15311" max="15311" width="13.7109375" customWidth="1"/>
    <col min="15553" max="15553" width="1.42578125" customWidth="1"/>
    <col min="15554" max="15554" width="27.28515625" customWidth="1"/>
    <col min="15555" max="15555" width="13.85546875" customWidth="1"/>
    <col min="15556" max="15556" width="0" hidden="1" customWidth="1"/>
    <col min="15557" max="15557" width="26.7109375" customWidth="1"/>
    <col min="15559" max="15559" width="11.7109375" customWidth="1"/>
    <col min="15560" max="15560" width="11.28515625" customWidth="1"/>
    <col min="15561" max="15561" width="12.140625" customWidth="1"/>
    <col min="15562" max="15563" width="8.140625" customWidth="1"/>
    <col min="15564" max="15564" width="0" hidden="1" customWidth="1"/>
    <col min="15566" max="15566" width="1.42578125" customWidth="1"/>
    <col min="15567" max="15567" width="13.7109375" customWidth="1"/>
    <col min="15809" max="15809" width="1.42578125" customWidth="1"/>
    <col min="15810" max="15810" width="27.28515625" customWidth="1"/>
    <col min="15811" max="15811" width="13.85546875" customWidth="1"/>
    <col min="15812" max="15812" width="0" hidden="1" customWidth="1"/>
    <col min="15813" max="15813" width="26.7109375" customWidth="1"/>
    <col min="15815" max="15815" width="11.7109375" customWidth="1"/>
    <col min="15816" max="15816" width="11.28515625" customWidth="1"/>
    <col min="15817" max="15817" width="12.140625" customWidth="1"/>
    <col min="15818" max="15819" width="8.140625" customWidth="1"/>
    <col min="15820" max="15820" width="0" hidden="1" customWidth="1"/>
    <col min="15822" max="15822" width="1.42578125" customWidth="1"/>
    <col min="15823" max="15823" width="13.7109375" customWidth="1"/>
    <col min="16065" max="16065" width="1.42578125" customWidth="1"/>
    <col min="16066" max="16066" width="27.28515625" customWidth="1"/>
    <col min="16067" max="16067" width="13.85546875" customWidth="1"/>
    <col min="16068" max="16068" width="0" hidden="1" customWidth="1"/>
    <col min="16069" max="16069" width="26.7109375" customWidth="1"/>
    <col min="16071" max="16071" width="11.7109375" customWidth="1"/>
    <col min="16072" max="16072" width="11.28515625" customWidth="1"/>
    <col min="16073" max="16073" width="12.140625" customWidth="1"/>
    <col min="16074" max="16075" width="8.140625" customWidth="1"/>
    <col min="16076" max="16076" width="0" hidden="1" customWidth="1"/>
    <col min="16078" max="16078" width="1.42578125" customWidth="1"/>
    <col min="16079" max="16079" width="13.7109375" customWidth="1"/>
  </cols>
  <sheetData>
    <row r="1" spans="2:18" ht="16.5" customHeight="1" x14ac:dyDescent="0.25">
      <c r="B1" s="13" t="s">
        <v>28</v>
      </c>
      <c r="C1" s="13"/>
      <c r="D1" s="14"/>
      <c r="E1" s="13"/>
      <c r="F1" s="13"/>
      <c r="G1" s="1"/>
      <c r="H1" s="1"/>
      <c r="I1" s="1"/>
      <c r="J1" s="1"/>
      <c r="K1" s="13"/>
      <c r="L1" s="13"/>
      <c r="M1" s="1"/>
      <c r="N1" s="1"/>
      <c r="O1" s="1"/>
      <c r="P1" s="1"/>
    </row>
    <row r="2" spans="2:18" ht="11.25" customHeight="1" x14ac:dyDescent="0.25">
      <c r="B2" s="13"/>
      <c r="C2" s="13"/>
      <c r="D2" s="14"/>
      <c r="E2" s="13"/>
      <c r="F2" s="13"/>
      <c r="G2" s="1"/>
      <c r="H2" s="1"/>
      <c r="I2" s="1"/>
      <c r="J2" s="1"/>
      <c r="K2" s="13"/>
      <c r="L2" s="13"/>
      <c r="M2" s="1"/>
      <c r="N2" s="1"/>
      <c r="O2" s="1"/>
      <c r="P2" s="1"/>
    </row>
    <row r="3" spans="2:18" ht="16.5" customHeight="1" x14ac:dyDescent="0.25">
      <c r="B3" s="13" t="s">
        <v>133</v>
      </c>
      <c r="C3" s="13"/>
      <c r="D3" s="14"/>
      <c r="E3" s="13"/>
      <c r="F3" s="13"/>
      <c r="G3" s="1"/>
      <c r="H3" s="1"/>
      <c r="I3" s="1"/>
      <c r="J3" s="1"/>
      <c r="K3" s="13"/>
      <c r="L3" s="13"/>
      <c r="M3" s="1"/>
      <c r="N3" s="1"/>
      <c r="O3" s="1"/>
      <c r="P3" s="1"/>
    </row>
    <row r="4" spans="2:18" ht="9.75" customHeight="1" x14ac:dyDescent="0.25"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8" ht="28.5" x14ac:dyDescent="0.45">
      <c r="B5" s="190" t="s">
        <v>128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</row>
    <row r="6" spans="2:18" ht="9.75" customHeight="1" x14ac:dyDescent="0.25"/>
    <row r="7" spans="2:18" ht="32.25" customHeight="1" x14ac:dyDescent="0.25">
      <c r="B7" s="192" t="s">
        <v>30</v>
      </c>
      <c r="C7" s="192" t="s">
        <v>43</v>
      </c>
      <c r="D7" s="191" t="s">
        <v>1</v>
      </c>
      <c r="E7" s="191" t="s">
        <v>115</v>
      </c>
      <c r="F7" s="191" t="s">
        <v>126</v>
      </c>
      <c r="G7" s="191" t="s">
        <v>9</v>
      </c>
      <c r="H7" s="191"/>
      <c r="I7" s="191" t="s">
        <v>10</v>
      </c>
      <c r="J7" s="191"/>
      <c r="K7" s="192" t="s">
        <v>30</v>
      </c>
      <c r="L7" s="192" t="s">
        <v>91</v>
      </c>
      <c r="M7" s="194" t="s">
        <v>134</v>
      </c>
      <c r="N7" s="195"/>
      <c r="O7" s="191" t="s">
        <v>7</v>
      </c>
      <c r="P7" s="191"/>
    </row>
    <row r="8" spans="2:18" x14ac:dyDescent="0.25">
      <c r="B8" s="193"/>
      <c r="C8" s="196"/>
      <c r="D8" s="191"/>
      <c r="E8" s="191"/>
      <c r="F8" s="191"/>
      <c r="G8" s="173" t="s">
        <v>4</v>
      </c>
      <c r="H8" s="173" t="s">
        <v>127</v>
      </c>
      <c r="I8" s="173" t="s">
        <v>4</v>
      </c>
      <c r="J8" s="173" t="s">
        <v>5</v>
      </c>
      <c r="K8" s="193"/>
      <c r="L8" s="193"/>
      <c r="M8" s="173" t="s">
        <v>4</v>
      </c>
      <c r="N8" s="173" t="s">
        <v>127</v>
      </c>
      <c r="O8" s="173" t="s">
        <v>4</v>
      </c>
      <c r="P8" s="173" t="s">
        <v>127</v>
      </c>
    </row>
    <row r="9" spans="2:18" ht="6" customHeight="1" x14ac:dyDescent="0.25"/>
    <row r="10" spans="2:18" ht="21" customHeight="1" x14ac:dyDescent="0.25">
      <c r="B10" s="183" t="s">
        <v>130</v>
      </c>
      <c r="C10" s="59">
        <v>118</v>
      </c>
      <c r="D10" s="182" t="s">
        <v>83</v>
      </c>
      <c r="E10" s="187" t="s">
        <v>131</v>
      </c>
      <c r="F10" s="184" t="s">
        <v>129</v>
      </c>
      <c r="G10" s="185">
        <v>350</v>
      </c>
      <c r="H10" s="185">
        <f>G10*71</f>
        <v>24850</v>
      </c>
      <c r="I10" s="186">
        <v>4188275</v>
      </c>
      <c r="J10" s="186">
        <v>84645037.769999996</v>
      </c>
      <c r="K10" s="183" t="s">
        <v>33</v>
      </c>
      <c r="L10" s="183" t="s">
        <v>92</v>
      </c>
      <c r="M10" s="186">
        <v>0</v>
      </c>
      <c r="N10" s="186">
        <f>M10*71</f>
        <v>0</v>
      </c>
      <c r="O10" s="21">
        <f>+M10/G10</f>
        <v>0</v>
      </c>
      <c r="P10" s="21">
        <f>+N10/H10</f>
        <v>0</v>
      </c>
    </row>
    <row r="11" spans="2:18" ht="21" customHeight="1" x14ac:dyDescent="0.25">
      <c r="B11" s="35"/>
      <c r="C11" s="36"/>
      <c r="D11" s="188" t="s">
        <v>132</v>
      </c>
      <c r="E11" s="189"/>
      <c r="F11" s="181"/>
      <c r="G11" s="94">
        <f>G10</f>
        <v>350</v>
      </c>
      <c r="H11" s="94">
        <f>H10</f>
        <v>24850</v>
      </c>
      <c r="I11" s="5">
        <f>SUM(I10:I10)</f>
        <v>4188275</v>
      </c>
      <c r="J11" s="5">
        <f>SUM(J10:J10)</f>
        <v>84645037.769999996</v>
      </c>
      <c r="K11" s="71"/>
      <c r="L11" s="71"/>
      <c r="M11" s="5">
        <f>SUM(M10:M10)</f>
        <v>0</v>
      </c>
      <c r="N11" s="5">
        <f>SUM(N10:N10)</f>
        <v>0</v>
      </c>
      <c r="O11" s="57">
        <f>O10</f>
        <v>0</v>
      </c>
      <c r="P11" s="57">
        <f>P10</f>
        <v>0</v>
      </c>
      <c r="R11" s="6">
        <f>G11-M11</f>
        <v>350</v>
      </c>
    </row>
  </sheetData>
  <mergeCells count="13">
    <mergeCell ref="D11:E11"/>
    <mergeCell ref="B5:P5"/>
    <mergeCell ref="O7:P7"/>
    <mergeCell ref="G7:H7"/>
    <mergeCell ref="I7:J7"/>
    <mergeCell ref="K7:K8"/>
    <mergeCell ref="L7:L8"/>
    <mergeCell ref="M7:N7"/>
    <mergeCell ref="B7:B8"/>
    <mergeCell ref="C7:C8"/>
    <mergeCell ref="D7:D8"/>
    <mergeCell ref="E7:E8"/>
    <mergeCell ref="F7:F8"/>
  </mergeCells>
  <pageMargins left="0" right="0" top="0" bottom="0" header="0.31496062992125984" footer="0.31496062992125984"/>
  <pageSetup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T37"/>
  <sheetViews>
    <sheetView showGridLines="0" view="pageBreakPreview" topLeftCell="A14" zoomScale="98" zoomScaleNormal="100" zoomScaleSheetLayoutView="98" workbookViewId="0">
      <selection activeCell="C22" sqref="C22"/>
    </sheetView>
  </sheetViews>
  <sheetFormatPr baseColWidth="10" defaultColWidth="11.85546875" defaultRowHeight="15" x14ac:dyDescent="0.25"/>
  <cols>
    <col min="1" max="1" width="1.42578125" customWidth="1"/>
    <col min="2" max="2" width="32.85546875" customWidth="1"/>
    <col min="3" max="3" width="17" customWidth="1"/>
    <col min="4" max="4" width="13.85546875" style="7" customWidth="1"/>
    <col min="5" max="6" width="23.7109375" customWidth="1"/>
    <col min="7" max="7" width="13.140625" customWidth="1"/>
    <col min="8" max="8" width="13.7109375" bestFit="1" customWidth="1"/>
    <col min="9" max="10" width="13.7109375" hidden="1" customWidth="1"/>
    <col min="11" max="11" width="13.7109375" customWidth="1"/>
    <col min="12" max="12" width="14.28515625" customWidth="1"/>
    <col min="13" max="13" width="13.5703125" customWidth="1"/>
    <col min="14" max="14" width="9.42578125" customWidth="1"/>
    <col min="15" max="15" width="8.140625" customWidth="1"/>
    <col min="16" max="16" width="21.5703125" hidden="1" customWidth="1"/>
    <col min="17" max="17" width="13.42578125" hidden="1" customWidth="1"/>
    <col min="18" max="18" width="1.7109375" customWidth="1"/>
    <col min="20" max="20" width="12.7109375" bestFit="1" customWidth="1"/>
    <col min="188" max="188" width="1.42578125" customWidth="1"/>
    <col min="189" max="189" width="27.28515625" customWidth="1"/>
    <col min="190" max="190" width="13.85546875" customWidth="1"/>
    <col min="191" max="191" width="0" hidden="1" customWidth="1"/>
    <col min="192" max="192" width="26.7109375" customWidth="1"/>
    <col min="194" max="194" width="11.7109375" customWidth="1"/>
    <col min="195" max="195" width="11.28515625" customWidth="1"/>
    <col min="196" max="196" width="12.140625" customWidth="1"/>
    <col min="197" max="198" width="8.140625" customWidth="1"/>
    <col min="199" max="199" width="0" hidden="1" customWidth="1"/>
    <col min="201" max="201" width="1.42578125" customWidth="1"/>
    <col min="202" max="202" width="13.7109375" customWidth="1"/>
    <col min="444" max="444" width="1.42578125" customWidth="1"/>
    <col min="445" max="445" width="27.28515625" customWidth="1"/>
    <col min="446" max="446" width="13.85546875" customWidth="1"/>
    <col min="447" max="447" width="0" hidden="1" customWidth="1"/>
    <col min="448" max="448" width="26.7109375" customWidth="1"/>
    <col min="450" max="450" width="11.7109375" customWidth="1"/>
    <col min="451" max="451" width="11.28515625" customWidth="1"/>
    <col min="452" max="452" width="12.140625" customWidth="1"/>
    <col min="453" max="454" width="8.140625" customWidth="1"/>
    <col min="455" max="455" width="0" hidden="1" customWidth="1"/>
    <col min="457" max="457" width="1.42578125" customWidth="1"/>
    <col min="458" max="458" width="13.7109375" customWidth="1"/>
    <col min="700" max="700" width="1.42578125" customWidth="1"/>
    <col min="701" max="701" width="27.28515625" customWidth="1"/>
    <col min="702" max="702" width="13.85546875" customWidth="1"/>
    <col min="703" max="703" width="0" hidden="1" customWidth="1"/>
    <col min="704" max="704" width="26.7109375" customWidth="1"/>
    <col min="706" max="706" width="11.7109375" customWidth="1"/>
    <col min="707" max="707" width="11.28515625" customWidth="1"/>
    <col min="708" max="708" width="12.140625" customWidth="1"/>
    <col min="709" max="710" width="8.140625" customWidth="1"/>
    <col min="711" max="711" width="0" hidden="1" customWidth="1"/>
    <col min="713" max="713" width="1.42578125" customWidth="1"/>
    <col min="714" max="714" width="13.7109375" customWidth="1"/>
    <col min="956" max="956" width="1.42578125" customWidth="1"/>
    <col min="957" max="957" width="27.28515625" customWidth="1"/>
    <col min="958" max="958" width="13.85546875" customWidth="1"/>
    <col min="959" max="959" width="0" hidden="1" customWidth="1"/>
    <col min="960" max="960" width="26.7109375" customWidth="1"/>
    <col min="962" max="962" width="11.7109375" customWidth="1"/>
    <col min="963" max="963" width="11.28515625" customWidth="1"/>
    <col min="964" max="964" width="12.140625" customWidth="1"/>
    <col min="965" max="966" width="8.140625" customWidth="1"/>
    <col min="967" max="967" width="0" hidden="1" customWidth="1"/>
    <col min="969" max="969" width="1.42578125" customWidth="1"/>
    <col min="970" max="970" width="13.7109375" customWidth="1"/>
    <col min="1212" max="1212" width="1.42578125" customWidth="1"/>
    <col min="1213" max="1213" width="27.28515625" customWidth="1"/>
    <col min="1214" max="1214" width="13.85546875" customWidth="1"/>
    <col min="1215" max="1215" width="0" hidden="1" customWidth="1"/>
    <col min="1216" max="1216" width="26.7109375" customWidth="1"/>
    <col min="1218" max="1218" width="11.7109375" customWidth="1"/>
    <col min="1219" max="1219" width="11.28515625" customWidth="1"/>
    <col min="1220" max="1220" width="12.140625" customWidth="1"/>
    <col min="1221" max="1222" width="8.140625" customWidth="1"/>
    <col min="1223" max="1223" width="0" hidden="1" customWidth="1"/>
    <col min="1225" max="1225" width="1.42578125" customWidth="1"/>
    <col min="1226" max="1226" width="13.7109375" customWidth="1"/>
    <col min="1468" max="1468" width="1.42578125" customWidth="1"/>
    <col min="1469" max="1469" width="27.28515625" customWidth="1"/>
    <col min="1470" max="1470" width="13.85546875" customWidth="1"/>
    <col min="1471" max="1471" width="0" hidden="1" customWidth="1"/>
    <col min="1472" max="1472" width="26.7109375" customWidth="1"/>
    <col min="1474" max="1474" width="11.7109375" customWidth="1"/>
    <col min="1475" max="1475" width="11.28515625" customWidth="1"/>
    <col min="1476" max="1476" width="12.140625" customWidth="1"/>
    <col min="1477" max="1478" width="8.140625" customWidth="1"/>
    <col min="1479" max="1479" width="0" hidden="1" customWidth="1"/>
    <col min="1481" max="1481" width="1.42578125" customWidth="1"/>
    <col min="1482" max="1482" width="13.7109375" customWidth="1"/>
    <col min="1724" max="1724" width="1.42578125" customWidth="1"/>
    <col min="1725" max="1725" width="27.28515625" customWidth="1"/>
    <col min="1726" max="1726" width="13.85546875" customWidth="1"/>
    <col min="1727" max="1727" width="0" hidden="1" customWidth="1"/>
    <col min="1728" max="1728" width="26.7109375" customWidth="1"/>
    <col min="1730" max="1730" width="11.7109375" customWidth="1"/>
    <col min="1731" max="1731" width="11.28515625" customWidth="1"/>
    <col min="1732" max="1732" width="12.140625" customWidth="1"/>
    <col min="1733" max="1734" width="8.140625" customWidth="1"/>
    <col min="1735" max="1735" width="0" hidden="1" customWidth="1"/>
    <col min="1737" max="1737" width="1.42578125" customWidth="1"/>
    <col min="1738" max="1738" width="13.7109375" customWidth="1"/>
    <col min="1980" max="1980" width="1.42578125" customWidth="1"/>
    <col min="1981" max="1981" width="27.28515625" customWidth="1"/>
    <col min="1982" max="1982" width="13.85546875" customWidth="1"/>
    <col min="1983" max="1983" width="0" hidden="1" customWidth="1"/>
    <col min="1984" max="1984" width="26.7109375" customWidth="1"/>
    <col min="1986" max="1986" width="11.7109375" customWidth="1"/>
    <col min="1987" max="1987" width="11.28515625" customWidth="1"/>
    <col min="1988" max="1988" width="12.140625" customWidth="1"/>
    <col min="1989" max="1990" width="8.140625" customWidth="1"/>
    <col min="1991" max="1991" width="0" hidden="1" customWidth="1"/>
    <col min="1993" max="1993" width="1.42578125" customWidth="1"/>
    <col min="1994" max="1994" width="13.7109375" customWidth="1"/>
    <col min="2236" max="2236" width="1.42578125" customWidth="1"/>
    <col min="2237" max="2237" width="27.28515625" customWidth="1"/>
    <col min="2238" max="2238" width="13.85546875" customWidth="1"/>
    <col min="2239" max="2239" width="0" hidden="1" customWidth="1"/>
    <col min="2240" max="2240" width="26.7109375" customWidth="1"/>
    <col min="2242" max="2242" width="11.7109375" customWidth="1"/>
    <col min="2243" max="2243" width="11.28515625" customWidth="1"/>
    <col min="2244" max="2244" width="12.140625" customWidth="1"/>
    <col min="2245" max="2246" width="8.140625" customWidth="1"/>
    <col min="2247" max="2247" width="0" hidden="1" customWidth="1"/>
    <col min="2249" max="2249" width="1.42578125" customWidth="1"/>
    <col min="2250" max="2250" width="13.7109375" customWidth="1"/>
    <col min="2492" max="2492" width="1.42578125" customWidth="1"/>
    <col min="2493" max="2493" width="27.28515625" customWidth="1"/>
    <col min="2494" max="2494" width="13.85546875" customWidth="1"/>
    <col min="2495" max="2495" width="0" hidden="1" customWidth="1"/>
    <col min="2496" max="2496" width="26.7109375" customWidth="1"/>
    <col min="2498" max="2498" width="11.7109375" customWidth="1"/>
    <col min="2499" max="2499" width="11.28515625" customWidth="1"/>
    <col min="2500" max="2500" width="12.140625" customWidth="1"/>
    <col min="2501" max="2502" width="8.140625" customWidth="1"/>
    <col min="2503" max="2503" width="0" hidden="1" customWidth="1"/>
    <col min="2505" max="2505" width="1.42578125" customWidth="1"/>
    <col min="2506" max="2506" width="13.7109375" customWidth="1"/>
    <col min="2748" max="2748" width="1.42578125" customWidth="1"/>
    <col min="2749" max="2749" width="27.28515625" customWidth="1"/>
    <col min="2750" max="2750" width="13.85546875" customWidth="1"/>
    <col min="2751" max="2751" width="0" hidden="1" customWidth="1"/>
    <col min="2752" max="2752" width="26.7109375" customWidth="1"/>
    <col min="2754" max="2754" width="11.7109375" customWidth="1"/>
    <col min="2755" max="2755" width="11.28515625" customWidth="1"/>
    <col min="2756" max="2756" width="12.140625" customWidth="1"/>
    <col min="2757" max="2758" width="8.140625" customWidth="1"/>
    <col min="2759" max="2759" width="0" hidden="1" customWidth="1"/>
    <col min="2761" max="2761" width="1.42578125" customWidth="1"/>
    <col min="2762" max="2762" width="13.7109375" customWidth="1"/>
    <col min="3004" max="3004" width="1.42578125" customWidth="1"/>
    <col min="3005" max="3005" width="27.28515625" customWidth="1"/>
    <col min="3006" max="3006" width="13.85546875" customWidth="1"/>
    <col min="3007" max="3007" width="0" hidden="1" customWidth="1"/>
    <col min="3008" max="3008" width="26.7109375" customWidth="1"/>
    <col min="3010" max="3010" width="11.7109375" customWidth="1"/>
    <col min="3011" max="3011" width="11.28515625" customWidth="1"/>
    <col min="3012" max="3012" width="12.140625" customWidth="1"/>
    <col min="3013" max="3014" width="8.140625" customWidth="1"/>
    <col min="3015" max="3015" width="0" hidden="1" customWidth="1"/>
    <col min="3017" max="3017" width="1.42578125" customWidth="1"/>
    <col min="3018" max="3018" width="13.7109375" customWidth="1"/>
    <col min="3260" max="3260" width="1.42578125" customWidth="1"/>
    <col min="3261" max="3261" width="27.28515625" customWidth="1"/>
    <col min="3262" max="3262" width="13.85546875" customWidth="1"/>
    <col min="3263" max="3263" width="0" hidden="1" customWidth="1"/>
    <col min="3264" max="3264" width="26.7109375" customWidth="1"/>
    <col min="3266" max="3266" width="11.7109375" customWidth="1"/>
    <col min="3267" max="3267" width="11.28515625" customWidth="1"/>
    <col min="3268" max="3268" width="12.140625" customWidth="1"/>
    <col min="3269" max="3270" width="8.140625" customWidth="1"/>
    <col min="3271" max="3271" width="0" hidden="1" customWidth="1"/>
    <col min="3273" max="3273" width="1.42578125" customWidth="1"/>
    <col min="3274" max="3274" width="13.7109375" customWidth="1"/>
    <col min="3516" max="3516" width="1.42578125" customWidth="1"/>
    <col min="3517" max="3517" width="27.28515625" customWidth="1"/>
    <col min="3518" max="3518" width="13.85546875" customWidth="1"/>
    <col min="3519" max="3519" width="0" hidden="1" customWidth="1"/>
    <col min="3520" max="3520" width="26.7109375" customWidth="1"/>
    <col min="3522" max="3522" width="11.7109375" customWidth="1"/>
    <col min="3523" max="3523" width="11.28515625" customWidth="1"/>
    <col min="3524" max="3524" width="12.140625" customWidth="1"/>
    <col min="3525" max="3526" width="8.140625" customWidth="1"/>
    <col min="3527" max="3527" width="0" hidden="1" customWidth="1"/>
    <col min="3529" max="3529" width="1.42578125" customWidth="1"/>
    <col min="3530" max="3530" width="13.7109375" customWidth="1"/>
    <col min="3772" max="3772" width="1.42578125" customWidth="1"/>
    <col min="3773" max="3773" width="27.28515625" customWidth="1"/>
    <col min="3774" max="3774" width="13.85546875" customWidth="1"/>
    <col min="3775" max="3775" width="0" hidden="1" customWidth="1"/>
    <col min="3776" max="3776" width="26.7109375" customWidth="1"/>
    <col min="3778" max="3778" width="11.7109375" customWidth="1"/>
    <col min="3779" max="3779" width="11.28515625" customWidth="1"/>
    <col min="3780" max="3780" width="12.140625" customWidth="1"/>
    <col min="3781" max="3782" width="8.140625" customWidth="1"/>
    <col min="3783" max="3783" width="0" hidden="1" customWidth="1"/>
    <col min="3785" max="3785" width="1.42578125" customWidth="1"/>
    <col min="3786" max="3786" width="13.7109375" customWidth="1"/>
    <col min="4028" max="4028" width="1.42578125" customWidth="1"/>
    <col min="4029" max="4029" width="27.28515625" customWidth="1"/>
    <col min="4030" max="4030" width="13.85546875" customWidth="1"/>
    <col min="4031" max="4031" width="0" hidden="1" customWidth="1"/>
    <col min="4032" max="4032" width="26.7109375" customWidth="1"/>
    <col min="4034" max="4034" width="11.7109375" customWidth="1"/>
    <col min="4035" max="4035" width="11.28515625" customWidth="1"/>
    <col min="4036" max="4036" width="12.140625" customWidth="1"/>
    <col min="4037" max="4038" width="8.140625" customWidth="1"/>
    <col min="4039" max="4039" width="0" hidden="1" customWidth="1"/>
    <col min="4041" max="4041" width="1.42578125" customWidth="1"/>
    <col min="4042" max="4042" width="13.7109375" customWidth="1"/>
    <col min="4284" max="4284" width="1.42578125" customWidth="1"/>
    <col min="4285" max="4285" width="27.28515625" customWidth="1"/>
    <col min="4286" max="4286" width="13.85546875" customWidth="1"/>
    <col min="4287" max="4287" width="0" hidden="1" customWidth="1"/>
    <col min="4288" max="4288" width="26.7109375" customWidth="1"/>
    <col min="4290" max="4290" width="11.7109375" customWidth="1"/>
    <col min="4291" max="4291" width="11.28515625" customWidth="1"/>
    <col min="4292" max="4292" width="12.140625" customWidth="1"/>
    <col min="4293" max="4294" width="8.140625" customWidth="1"/>
    <col min="4295" max="4295" width="0" hidden="1" customWidth="1"/>
    <col min="4297" max="4297" width="1.42578125" customWidth="1"/>
    <col min="4298" max="4298" width="13.7109375" customWidth="1"/>
    <col min="4540" max="4540" width="1.42578125" customWidth="1"/>
    <col min="4541" max="4541" width="27.28515625" customWidth="1"/>
    <col min="4542" max="4542" width="13.85546875" customWidth="1"/>
    <col min="4543" max="4543" width="0" hidden="1" customWidth="1"/>
    <col min="4544" max="4544" width="26.7109375" customWidth="1"/>
    <col min="4546" max="4546" width="11.7109375" customWidth="1"/>
    <col min="4547" max="4547" width="11.28515625" customWidth="1"/>
    <col min="4548" max="4548" width="12.140625" customWidth="1"/>
    <col min="4549" max="4550" width="8.140625" customWidth="1"/>
    <col min="4551" max="4551" width="0" hidden="1" customWidth="1"/>
    <col min="4553" max="4553" width="1.42578125" customWidth="1"/>
    <col min="4554" max="4554" width="13.7109375" customWidth="1"/>
    <col min="4796" max="4796" width="1.42578125" customWidth="1"/>
    <col min="4797" max="4797" width="27.28515625" customWidth="1"/>
    <col min="4798" max="4798" width="13.85546875" customWidth="1"/>
    <col min="4799" max="4799" width="0" hidden="1" customWidth="1"/>
    <col min="4800" max="4800" width="26.7109375" customWidth="1"/>
    <col min="4802" max="4802" width="11.7109375" customWidth="1"/>
    <col min="4803" max="4803" width="11.28515625" customWidth="1"/>
    <col min="4804" max="4804" width="12.140625" customWidth="1"/>
    <col min="4805" max="4806" width="8.140625" customWidth="1"/>
    <col min="4807" max="4807" width="0" hidden="1" customWidth="1"/>
    <col min="4809" max="4809" width="1.42578125" customWidth="1"/>
    <col min="4810" max="4810" width="13.7109375" customWidth="1"/>
    <col min="5052" max="5052" width="1.42578125" customWidth="1"/>
    <col min="5053" max="5053" width="27.28515625" customWidth="1"/>
    <col min="5054" max="5054" width="13.85546875" customWidth="1"/>
    <col min="5055" max="5055" width="0" hidden="1" customWidth="1"/>
    <col min="5056" max="5056" width="26.7109375" customWidth="1"/>
    <col min="5058" max="5058" width="11.7109375" customWidth="1"/>
    <col min="5059" max="5059" width="11.28515625" customWidth="1"/>
    <col min="5060" max="5060" width="12.140625" customWidth="1"/>
    <col min="5061" max="5062" width="8.140625" customWidth="1"/>
    <col min="5063" max="5063" width="0" hidden="1" customWidth="1"/>
    <col min="5065" max="5065" width="1.42578125" customWidth="1"/>
    <col min="5066" max="5066" width="13.7109375" customWidth="1"/>
    <col min="5308" max="5308" width="1.42578125" customWidth="1"/>
    <col min="5309" max="5309" width="27.28515625" customWidth="1"/>
    <col min="5310" max="5310" width="13.85546875" customWidth="1"/>
    <col min="5311" max="5311" width="0" hidden="1" customWidth="1"/>
    <col min="5312" max="5312" width="26.7109375" customWidth="1"/>
    <col min="5314" max="5314" width="11.7109375" customWidth="1"/>
    <col min="5315" max="5315" width="11.28515625" customWidth="1"/>
    <col min="5316" max="5316" width="12.140625" customWidth="1"/>
    <col min="5317" max="5318" width="8.140625" customWidth="1"/>
    <col min="5319" max="5319" width="0" hidden="1" customWidth="1"/>
    <col min="5321" max="5321" width="1.42578125" customWidth="1"/>
    <col min="5322" max="5322" width="13.7109375" customWidth="1"/>
    <col min="5564" max="5564" width="1.42578125" customWidth="1"/>
    <col min="5565" max="5565" width="27.28515625" customWidth="1"/>
    <col min="5566" max="5566" width="13.85546875" customWidth="1"/>
    <col min="5567" max="5567" width="0" hidden="1" customWidth="1"/>
    <col min="5568" max="5568" width="26.7109375" customWidth="1"/>
    <col min="5570" max="5570" width="11.7109375" customWidth="1"/>
    <col min="5571" max="5571" width="11.28515625" customWidth="1"/>
    <col min="5572" max="5572" width="12.140625" customWidth="1"/>
    <col min="5573" max="5574" width="8.140625" customWidth="1"/>
    <col min="5575" max="5575" width="0" hidden="1" customWidth="1"/>
    <col min="5577" max="5577" width="1.42578125" customWidth="1"/>
    <col min="5578" max="5578" width="13.7109375" customWidth="1"/>
    <col min="5820" max="5820" width="1.42578125" customWidth="1"/>
    <col min="5821" max="5821" width="27.28515625" customWidth="1"/>
    <col min="5822" max="5822" width="13.85546875" customWidth="1"/>
    <col min="5823" max="5823" width="0" hidden="1" customWidth="1"/>
    <col min="5824" max="5824" width="26.7109375" customWidth="1"/>
    <col min="5826" max="5826" width="11.7109375" customWidth="1"/>
    <col min="5827" max="5827" width="11.28515625" customWidth="1"/>
    <col min="5828" max="5828" width="12.140625" customWidth="1"/>
    <col min="5829" max="5830" width="8.140625" customWidth="1"/>
    <col min="5831" max="5831" width="0" hidden="1" customWidth="1"/>
    <col min="5833" max="5833" width="1.42578125" customWidth="1"/>
    <col min="5834" max="5834" width="13.7109375" customWidth="1"/>
    <col min="6076" max="6076" width="1.42578125" customWidth="1"/>
    <col min="6077" max="6077" width="27.28515625" customWidth="1"/>
    <col min="6078" max="6078" width="13.85546875" customWidth="1"/>
    <col min="6079" max="6079" width="0" hidden="1" customWidth="1"/>
    <col min="6080" max="6080" width="26.7109375" customWidth="1"/>
    <col min="6082" max="6082" width="11.7109375" customWidth="1"/>
    <col min="6083" max="6083" width="11.28515625" customWidth="1"/>
    <col min="6084" max="6084" width="12.140625" customWidth="1"/>
    <col min="6085" max="6086" width="8.140625" customWidth="1"/>
    <col min="6087" max="6087" width="0" hidden="1" customWidth="1"/>
    <col min="6089" max="6089" width="1.42578125" customWidth="1"/>
    <col min="6090" max="6090" width="13.7109375" customWidth="1"/>
    <col min="6332" max="6332" width="1.42578125" customWidth="1"/>
    <col min="6333" max="6333" width="27.28515625" customWidth="1"/>
    <col min="6334" max="6334" width="13.85546875" customWidth="1"/>
    <col min="6335" max="6335" width="0" hidden="1" customWidth="1"/>
    <col min="6336" max="6336" width="26.7109375" customWidth="1"/>
    <col min="6338" max="6338" width="11.7109375" customWidth="1"/>
    <col min="6339" max="6339" width="11.28515625" customWidth="1"/>
    <col min="6340" max="6340" width="12.140625" customWidth="1"/>
    <col min="6341" max="6342" width="8.140625" customWidth="1"/>
    <col min="6343" max="6343" width="0" hidden="1" customWidth="1"/>
    <col min="6345" max="6345" width="1.42578125" customWidth="1"/>
    <col min="6346" max="6346" width="13.7109375" customWidth="1"/>
    <col min="6588" max="6588" width="1.42578125" customWidth="1"/>
    <col min="6589" max="6589" width="27.28515625" customWidth="1"/>
    <col min="6590" max="6590" width="13.85546875" customWidth="1"/>
    <col min="6591" max="6591" width="0" hidden="1" customWidth="1"/>
    <col min="6592" max="6592" width="26.7109375" customWidth="1"/>
    <col min="6594" max="6594" width="11.7109375" customWidth="1"/>
    <col min="6595" max="6595" width="11.28515625" customWidth="1"/>
    <col min="6596" max="6596" width="12.140625" customWidth="1"/>
    <col min="6597" max="6598" width="8.140625" customWidth="1"/>
    <col min="6599" max="6599" width="0" hidden="1" customWidth="1"/>
    <col min="6601" max="6601" width="1.42578125" customWidth="1"/>
    <col min="6602" max="6602" width="13.7109375" customWidth="1"/>
    <col min="6844" max="6844" width="1.42578125" customWidth="1"/>
    <col min="6845" max="6845" width="27.28515625" customWidth="1"/>
    <col min="6846" max="6846" width="13.85546875" customWidth="1"/>
    <col min="6847" max="6847" width="0" hidden="1" customWidth="1"/>
    <col min="6848" max="6848" width="26.7109375" customWidth="1"/>
    <col min="6850" max="6850" width="11.7109375" customWidth="1"/>
    <col min="6851" max="6851" width="11.28515625" customWidth="1"/>
    <col min="6852" max="6852" width="12.140625" customWidth="1"/>
    <col min="6853" max="6854" width="8.140625" customWidth="1"/>
    <col min="6855" max="6855" width="0" hidden="1" customWidth="1"/>
    <col min="6857" max="6857" width="1.42578125" customWidth="1"/>
    <col min="6858" max="6858" width="13.7109375" customWidth="1"/>
    <col min="7100" max="7100" width="1.42578125" customWidth="1"/>
    <col min="7101" max="7101" width="27.28515625" customWidth="1"/>
    <col min="7102" max="7102" width="13.85546875" customWidth="1"/>
    <col min="7103" max="7103" width="0" hidden="1" customWidth="1"/>
    <col min="7104" max="7104" width="26.7109375" customWidth="1"/>
    <col min="7106" max="7106" width="11.7109375" customWidth="1"/>
    <col min="7107" max="7107" width="11.28515625" customWidth="1"/>
    <col min="7108" max="7108" width="12.140625" customWidth="1"/>
    <col min="7109" max="7110" width="8.140625" customWidth="1"/>
    <col min="7111" max="7111" width="0" hidden="1" customWidth="1"/>
    <col min="7113" max="7113" width="1.42578125" customWidth="1"/>
    <col min="7114" max="7114" width="13.7109375" customWidth="1"/>
    <col min="7356" max="7356" width="1.42578125" customWidth="1"/>
    <col min="7357" max="7357" width="27.28515625" customWidth="1"/>
    <col min="7358" max="7358" width="13.85546875" customWidth="1"/>
    <col min="7359" max="7359" width="0" hidden="1" customWidth="1"/>
    <col min="7360" max="7360" width="26.7109375" customWidth="1"/>
    <col min="7362" max="7362" width="11.7109375" customWidth="1"/>
    <col min="7363" max="7363" width="11.28515625" customWidth="1"/>
    <col min="7364" max="7364" width="12.140625" customWidth="1"/>
    <col min="7365" max="7366" width="8.140625" customWidth="1"/>
    <col min="7367" max="7367" width="0" hidden="1" customWidth="1"/>
    <col min="7369" max="7369" width="1.42578125" customWidth="1"/>
    <col min="7370" max="7370" width="13.7109375" customWidth="1"/>
    <col min="7612" max="7612" width="1.42578125" customWidth="1"/>
    <col min="7613" max="7613" width="27.28515625" customWidth="1"/>
    <col min="7614" max="7614" width="13.85546875" customWidth="1"/>
    <col min="7615" max="7615" width="0" hidden="1" customWidth="1"/>
    <col min="7616" max="7616" width="26.7109375" customWidth="1"/>
    <col min="7618" max="7618" width="11.7109375" customWidth="1"/>
    <col min="7619" max="7619" width="11.28515625" customWidth="1"/>
    <col min="7620" max="7620" width="12.140625" customWidth="1"/>
    <col min="7621" max="7622" width="8.140625" customWidth="1"/>
    <col min="7623" max="7623" width="0" hidden="1" customWidth="1"/>
    <col min="7625" max="7625" width="1.42578125" customWidth="1"/>
    <col min="7626" max="7626" width="13.7109375" customWidth="1"/>
    <col min="7868" max="7868" width="1.42578125" customWidth="1"/>
    <col min="7869" max="7869" width="27.28515625" customWidth="1"/>
    <col min="7870" max="7870" width="13.85546875" customWidth="1"/>
    <col min="7871" max="7871" width="0" hidden="1" customWidth="1"/>
    <col min="7872" max="7872" width="26.7109375" customWidth="1"/>
    <col min="7874" max="7874" width="11.7109375" customWidth="1"/>
    <col min="7875" max="7875" width="11.28515625" customWidth="1"/>
    <col min="7876" max="7876" width="12.140625" customWidth="1"/>
    <col min="7877" max="7878" width="8.140625" customWidth="1"/>
    <col min="7879" max="7879" width="0" hidden="1" customWidth="1"/>
    <col min="7881" max="7881" width="1.42578125" customWidth="1"/>
    <col min="7882" max="7882" width="13.7109375" customWidth="1"/>
    <col min="8124" max="8124" width="1.42578125" customWidth="1"/>
    <col min="8125" max="8125" width="27.28515625" customWidth="1"/>
    <col min="8126" max="8126" width="13.85546875" customWidth="1"/>
    <col min="8127" max="8127" width="0" hidden="1" customWidth="1"/>
    <col min="8128" max="8128" width="26.7109375" customWidth="1"/>
    <col min="8130" max="8130" width="11.7109375" customWidth="1"/>
    <col min="8131" max="8131" width="11.28515625" customWidth="1"/>
    <col min="8132" max="8132" width="12.140625" customWidth="1"/>
    <col min="8133" max="8134" width="8.140625" customWidth="1"/>
    <col min="8135" max="8135" width="0" hidden="1" customWidth="1"/>
    <col min="8137" max="8137" width="1.42578125" customWidth="1"/>
    <col min="8138" max="8138" width="13.7109375" customWidth="1"/>
    <col min="8380" max="8380" width="1.42578125" customWidth="1"/>
    <col min="8381" max="8381" width="27.28515625" customWidth="1"/>
    <col min="8382" max="8382" width="13.85546875" customWidth="1"/>
    <col min="8383" max="8383" width="0" hidden="1" customWidth="1"/>
    <col min="8384" max="8384" width="26.7109375" customWidth="1"/>
    <col min="8386" max="8386" width="11.7109375" customWidth="1"/>
    <col min="8387" max="8387" width="11.28515625" customWidth="1"/>
    <col min="8388" max="8388" width="12.140625" customWidth="1"/>
    <col min="8389" max="8390" width="8.140625" customWidth="1"/>
    <col min="8391" max="8391" width="0" hidden="1" customWidth="1"/>
    <col min="8393" max="8393" width="1.42578125" customWidth="1"/>
    <col min="8394" max="8394" width="13.7109375" customWidth="1"/>
    <col min="8636" max="8636" width="1.42578125" customWidth="1"/>
    <col min="8637" max="8637" width="27.28515625" customWidth="1"/>
    <col min="8638" max="8638" width="13.85546875" customWidth="1"/>
    <col min="8639" max="8639" width="0" hidden="1" customWidth="1"/>
    <col min="8640" max="8640" width="26.7109375" customWidth="1"/>
    <col min="8642" max="8642" width="11.7109375" customWidth="1"/>
    <col min="8643" max="8643" width="11.28515625" customWidth="1"/>
    <col min="8644" max="8644" width="12.140625" customWidth="1"/>
    <col min="8645" max="8646" width="8.140625" customWidth="1"/>
    <col min="8647" max="8647" width="0" hidden="1" customWidth="1"/>
    <col min="8649" max="8649" width="1.42578125" customWidth="1"/>
    <col min="8650" max="8650" width="13.7109375" customWidth="1"/>
    <col min="8892" max="8892" width="1.42578125" customWidth="1"/>
    <col min="8893" max="8893" width="27.28515625" customWidth="1"/>
    <col min="8894" max="8894" width="13.85546875" customWidth="1"/>
    <col min="8895" max="8895" width="0" hidden="1" customWidth="1"/>
    <col min="8896" max="8896" width="26.7109375" customWidth="1"/>
    <col min="8898" max="8898" width="11.7109375" customWidth="1"/>
    <col min="8899" max="8899" width="11.28515625" customWidth="1"/>
    <col min="8900" max="8900" width="12.140625" customWidth="1"/>
    <col min="8901" max="8902" width="8.140625" customWidth="1"/>
    <col min="8903" max="8903" width="0" hidden="1" customWidth="1"/>
    <col min="8905" max="8905" width="1.42578125" customWidth="1"/>
    <col min="8906" max="8906" width="13.7109375" customWidth="1"/>
    <col min="9148" max="9148" width="1.42578125" customWidth="1"/>
    <col min="9149" max="9149" width="27.28515625" customWidth="1"/>
    <col min="9150" max="9150" width="13.85546875" customWidth="1"/>
    <col min="9151" max="9151" width="0" hidden="1" customWidth="1"/>
    <col min="9152" max="9152" width="26.7109375" customWidth="1"/>
    <col min="9154" max="9154" width="11.7109375" customWidth="1"/>
    <col min="9155" max="9155" width="11.28515625" customWidth="1"/>
    <col min="9156" max="9156" width="12.140625" customWidth="1"/>
    <col min="9157" max="9158" width="8.140625" customWidth="1"/>
    <col min="9159" max="9159" width="0" hidden="1" customWidth="1"/>
    <col min="9161" max="9161" width="1.42578125" customWidth="1"/>
    <col min="9162" max="9162" width="13.7109375" customWidth="1"/>
    <col min="9404" max="9404" width="1.42578125" customWidth="1"/>
    <col min="9405" max="9405" width="27.28515625" customWidth="1"/>
    <col min="9406" max="9406" width="13.85546875" customWidth="1"/>
    <col min="9407" max="9407" width="0" hidden="1" customWidth="1"/>
    <col min="9408" max="9408" width="26.7109375" customWidth="1"/>
    <col min="9410" max="9410" width="11.7109375" customWidth="1"/>
    <col min="9411" max="9411" width="11.28515625" customWidth="1"/>
    <col min="9412" max="9412" width="12.140625" customWidth="1"/>
    <col min="9413" max="9414" width="8.140625" customWidth="1"/>
    <col min="9415" max="9415" width="0" hidden="1" customWidth="1"/>
    <col min="9417" max="9417" width="1.42578125" customWidth="1"/>
    <col min="9418" max="9418" width="13.7109375" customWidth="1"/>
    <col min="9660" max="9660" width="1.42578125" customWidth="1"/>
    <col min="9661" max="9661" width="27.28515625" customWidth="1"/>
    <col min="9662" max="9662" width="13.85546875" customWidth="1"/>
    <col min="9663" max="9663" width="0" hidden="1" customWidth="1"/>
    <col min="9664" max="9664" width="26.7109375" customWidth="1"/>
    <col min="9666" max="9666" width="11.7109375" customWidth="1"/>
    <col min="9667" max="9667" width="11.28515625" customWidth="1"/>
    <col min="9668" max="9668" width="12.140625" customWidth="1"/>
    <col min="9669" max="9670" width="8.140625" customWidth="1"/>
    <col min="9671" max="9671" width="0" hidden="1" customWidth="1"/>
    <col min="9673" max="9673" width="1.42578125" customWidth="1"/>
    <col min="9674" max="9674" width="13.7109375" customWidth="1"/>
    <col min="9916" max="9916" width="1.42578125" customWidth="1"/>
    <col min="9917" max="9917" width="27.28515625" customWidth="1"/>
    <col min="9918" max="9918" width="13.85546875" customWidth="1"/>
    <col min="9919" max="9919" width="0" hidden="1" customWidth="1"/>
    <col min="9920" max="9920" width="26.7109375" customWidth="1"/>
    <col min="9922" max="9922" width="11.7109375" customWidth="1"/>
    <col min="9923" max="9923" width="11.28515625" customWidth="1"/>
    <col min="9924" max="9924" width="12.140625" customWidth="1"/>
    <col min="9925" max="9926" width="8.140625" customWidth="1"/>
    <col min="9927" max="9927" width="0" hidden="1" customWidth="1"/>
    <col min="9929" max="9929" width="1.42578125" customWidth="1"/>
    <col min="9930" max="9930" width="13.7109375" customWidth="1"/>
    <col min="10172" max="10172" width="1.42578125" customWidth="1"/>
    <col min="10173" max="10173" width="27.28515625" customWidth="1"/>
    <col min="10174" max="10174" width="13.85546875" customWidth="1"/>
    <col min="10175" max="10175" width="0" hidden="1" customWidth="1"/>
    <col min="10176" max="10176" width="26.7109375" customWidth="1"/>
    <col min="10178" max="10178" width="11.7109375" customWidth="1"/>
    <col min="10179" max="10179" width="11.28515625" customWidth="1"/>
    <col min="10180" max="10180" width="12.140625" customWidth="1"/>
    <col min="10181" max="10182" width="8.140625" customWidth="1"/>
    <col min="10183" max="10183" width="0" hidden="1" customWidth="1"/>
    <col min="10185" max="10185" width="1.42578125" customWidth="1"/>
    <col min="10186" max="10186" width="13.7109375" customWidth="1"/>
    <col min="10428" max="10428" width="1.42578125" customWidth="1"/>
    <col min="10429" max="10429" width="27.28515625" customWidth="1"/>
    <col min="10430" max="10430" width="13.85546875" customWidth="1"/>
    <col min="10431" max="10431" width="0" hidden="1" customWidth="1"/>
    <col min="10432" max="10432" width="26.7109375" customWidth="1"/>
    <col min="10434" max="10434" width="11.7109375" customWidth="1"/>
    <col min="10435" max="10435" width="11.28515625" customWidth="1"/>
    <col min="10436" max="10436" width="12.140625" customWidth="1"/>
    <col min="10437" max="10438" width="8.140625" customWidth="1"/>
    <col min="10439" max="10439" width="0" hidden="1" customWidth="1"/>
    <col min="10441" max="10441" width="1.42578125" customWidth="1"/>
    <col min="10442" max="10442" width="13.7109375" customWidth="1"/>
    <col min="10684" max="10684" width="1.42578125" customWidth="1"/>
    <col min="10685" max="10685" width="27.28515625" customWidth="1"/>
    <col min="10686" max="10686" width="13.85546875" customWidth="1"/>
    <col min="10687" max="10687" width="0" hidden="1" customWidth="1"/>
    <col min="10688" max="10688" width="26.7109375" customWidth="1"/>
    <col min="10690" max="10690" width="11.7109375" customWidth="1"/>
    <col min="10691" max="10691" width="11.28515625" customWidth="1"/>
    <col min="10692" max="10692" width="12.140625" customWidth="1"/>
    <col min="10693" max="10694" width="8.140625" customWidth="1"/>
    <col min="10695" max="10695" width="0" hidden="1" customWidth="1"/>
    <col min="10697" max="10697" width="1.42578125" customWidth="1"/>
    <col min="10698" max="10698" width="13.7109375" customWidth="1"/>
    <col min="10940" max="10940" width="1.42578125" customWidth="1"/>
    <col min="10941" max="10941" width="27.28515625" customWidth="1"/>
    <col min="10942" max="10942" width="13.85546875" customWidth="1"/>
    <col min="10943" max="10943" width="0" hidden="1" customWidth="1"/>
    <col min="10944" max="10944" width="26.7109375" customWidth="1"/>
    <col min="10946" max="10946" width="11.7109375" customWidth="1"/>
    <col min="10947" max="10947" width="11.28515625" customWidth="1"/>
    <col min="10948" max="10948" width="12.140625" customWidth="1"/>
    <col min="10949" max="10950" width="8.140625" customWidth="1"/>
    <col min="10951" max="10951" width="0" hidden="1" customWidth="1"/>
    <col min="10953" max="10953" width="1.42578125" customWidth="1"/>
    <col min="10954" max="10954" width="13.7109375" customWidth="1"/>
    <col min="11196" max="11196" width="1.42578125" customWidth="1"/>
    <col min="11197" max="11197" width="27.28515625" customWidth="1"/>
    <col min="11198" max="11198" width="13.85546875" customWidth="1"/>
    <col min="11199" max="11199" width="0" hidden="1" customWidth="1"/>
    <col min="11200" max="11200" width="26.7109375" customWidth="1"/>
    <col min="11202" max="11202" width="11.7109375" customWidth="1"/>
    <col min="11203" max="11203" width="11.28515625" customWidth="1"/>
    <col min="11204" max="11204" width="12.140625" customWidth="1"/>
    <col min="11205" max="11206" width="8.140625" customWidth="1"/>
    <col min="11207" max="11207" width="0" hidden="1" customWidth="1"/>
    <col min="11209" max="11209" width="1.42578125" customWidth="1"/>
    <col min="11210" max="11210" width="13.7109375" customWidth="1"/>
    <col min="11452" max="11452" width="1.42578125" customWidth="1"/>
    <col min="11453" max="11453" width="27.28515625" customWidth="1"/>
    <col min="11454" max="11454" width="13.85546875" customWidth="1"/>
    <col min="11455" max="11455" width="0" hidden="1" customWidth="1"/>
    <col min="11456" max="11456" width="26.7109375" customWidth="1"/>
    <col min="11458" max="11458" width="11.7109375" customWidth="1"/>
    <col min="11459" max="11459" width="11.28515625" customWidth="1"/>
    <col min="11460" max="11460" width="12.140625" customWidth="1"/>
    <col min="11461" max="11462" width="8.140625" customWidth="1"/>
    <col min="11463" max="11463" width="0" hidden="1" customWidth="1"/>
    <col min="11465" max="11465" width="1.42578125" customWidth="1"/>
    <col min="11466" max="11466" width="13.7109375" customWidth="1"/>
    <col min="11708" max="11708" width="1.42578125" customWidth="1"/>
    <col min="11709" max="11709" width="27.28515625" customWidth="1"/>
    <col min="11710" max="11710" width="13.85546875" customWidth="1"/>
    <col min="11711" max="11711" width="0" hidden="1" customWidth="1"/>
    <col min="11712" max="11712" width="26.7109375" customWidth="1"/>
    <col min="11714" max="11714" width="11.7109375" customWidth="1"/>
    <col min="11715" max="11715" width="11.28515625" customWidth="1"/>
    <col min="11716" max="11716" width="12.140625" customWidth="1"/>
    <col min="11717" max="11718" width="8.140625" customWidth="1"/>
    <col min="11719" max="11719" width="0" hidden="1" customWidth="1"/>
    <col min="11721" max="11721" width="1.42578125" customWidth="1"/>
    <col min="11722" max="11722" width="13.7109375" customWidth="1"/>
    <col min="11964" max="11964" width="1.42578125" customWidth="1"/>
    <col min="11965" max="11965" width="27.28515625" customWidth="1"/>
    <col min="11966" max="11966" width="13.85546875" customWidth="1"/>
    <col min="11967" max="11967" width="0" hidden="1" customWidth="1"/>
    <col min="11968" max="11968" width="26.7109375" customWidth="1"/>
    <col min="11970" max="11970" width="11.7109375" customWidth="1"/>
    <col min="11971" max="11971" width="11.28515625" customWidth="1"/>
    <col min="11972" max="11972" width="12.140625" customWidth="1"/>
    <col min="11973" max="11974" width="8.140625" customWidth="1"/>
    <col min="11975" max="11975" width="0" hidden="1" customWidth="1"/>
    <col min="11977" max="11977" width="1.42578125" customWidth="1"/>
    <col min="11978" max="11978" width="13.7109375" customWidth="1"/>
    <col min="12220" max="12220" width="1.42578125" customWidth="1"/>
    <col min="12221" max="12221" width="27.28515625" customWidth="1"/>
    <col min="12222" max="12222" width="13.85546875" customWidth="1"/>
    <col min="12223" max="12223" width="0" hidden="1" customWidth="1"/>
    <col min="12224" max="12224" width="26.7109375" customWidth="1"/>
    <col min="12226" max="12226" width="11.7109375" customWidth="1"/>
    <col min="12227" max="12227" width="11.28515625" customWidth="1"/>
    <col min="12228" max="12228" width="12.140625" customWidth="1"/>
    <col min="12229" max="12230" width="8.140625" customWidth="1"/>
    <col min="12231" max="12231" width="0" hidden="1" customWidth="1"/>
    <col min="12233" max="12233" width="1.42578125" customWidth="1"/>
    <col min="12234" max="12234" width="13.7109375" customWidth="1"/>
    <col min="12476" max="12476" width="1.42578125" customWidth="1"/>
    <col min="12477" max="12477" width="27.28515625" customWidth="1"/>
    <col min="12478" max="12478" width="13.85546875" customWidth="1"/>
    <col min="12479" max="12479" width="0" hidden="1" customWidth="1"/>
    <col min="12480" max="12480" width="26.7109375" customWidth="1"/>
    <col min="12482" max="12482" width="11.7109375" customWidth="1"/>
    <col min="12483" max="12483" width="11.28515625" customWidth="1"/>
    <col min="12484" max="12484" width="12.140625" customWidth="1"/>
    <col min="12485" max="12486" width="8.140625" customWidth="1"/>
    <col min="12487" max="12487" width="0" hidden="1" customWidth="1"/>
    <col min="12489" max="12489" width="1.42578125" customWidth="1"/>
    <col min="12490" max="12490" width="13.7109375" customWidth="1"/>
    <col min="12732" max="12732" width="1.42578125" customWidth="1"/>
    <col min="12733" max="12733" width="27.28515625" customWidth="1"/>
    <col min="12734" max="12734" width="13.85546875" customWidth="1"/>
    <col min="12735" max="12735" width="0" hidden="1" customWidth="1"/>
    <col min="12736" max="12736" width="26.7109375" customWidth="1"/>
    <col min="12738" max="12738" width="11.7109375" customWidth="1"/>
    <col min="12739" max="12739" width="11.28515625" customWidth="1"/>
    <col min="12740" max="12740" width="12.140625" customWidth="1"/>
    <col min="12741" max="12742" width="8.140625" customWidth="1"/>
    <col min="12743" max="12743" width="0" hidden="1" customWidth="1"/>
    <col min="12745" max="12745" width="1.42578125" customWidth="1"/>
    <col min="12746" max="12746" width="13.7109375" customWidth="1"/>
    <col min="12988" max="12988" width="1.42578125" customWidth="1"/>
    <col min="12989" max="12989" width="27.28515625" customWidth="1"/>
    <col min="12990" max="12990" width="13.85546875" customWidth="1"/>
    <col min="12991" max="12991" width="0" hidden="1" customWidth="1"/>
    <col min="12992" max="12992" width="26.7109375" customWidth="1"/>
    <col min="12994" max="12994" width="11.7109375" customWidth="1"/>
    <col min="12995" max="12995" width="11.28515625" customWidth="1"/>
    <col min="12996" max="12996" width="12.140625" customWidth="1"/>
    <col min="12997" max="12998" width="8.140625" customWidth="1"/>
    <col min="12999" max="12999" width="0" hidden="1" customWidth="1"/>
    <col min="13001" max="13001" width="1.42578125" customWidth="1"/>
    <col min="13002" max="13002" width="13.7109375" customWidth="1"/>
    <col min="13244" max="13244" width="1.42578125" customWidth="1"/>
    <col min="13245" max="13245" width="27.28515625" customWidth="1"/>
    <col min="13246" max="13246" width="13.85546875" customWidth="1"/>
    <col min="13247" max="13247" width="0" hidden="1" customWidth="1"/>
    <col min="13248" max="13248" width="26.7109375" customWidth="1"/>
    <col min="13250" max="13250" width="11.7109375" customWidth="1"/>
    <col min="13251" max="13251" width="11.28515625" customWidth="1"/>
    <col min="13252" max="13252" width="12.140625" customWidth="1"/>
    <col min="13253" max="13254" width="8.140625" customWidth="1"/>
    <col min="13255" max="13255" width="0" hidden="1" customWidth="1"/>
    <col min="13257" max="13257" width="1.42578125" customWidth="1"/>
    <col min="13258" max="13258" width="13.7109375" customWidth="1"/>
    <col min="13500" max="13500" width="1.42578125" customWidth="1"/>
    <col min="13501" max="13501" width="27.28515625" customWidth="1"/>
    <col min="13502" max="13502" width="13.85546875" customWidth="1"/>
    <col min="13503" max="13503" width="0" hidden="1" customWidth="1"/>
    <col min="13504" max="13504" width="26.7109375" customWidth="1"/>
    <col min="13506" max="13506" width="11.7109375" customWidth="1"/>
    <col min="13507" max="13507" width="11.28515625" customWidth="1"/>
    <col min="13508" max="13508" width="12.140625" customWidth="1"/>
    <col min="13509" max="13510" width="8.140625" customWidth="1"/>
    <col min="13511" max="13511" width="0" hidden="1" customWidth="1"/>
    <col min="13513" max="13513" width="1.42578125" customWidth="1"/>
    <col min="13514" max="13514" width="13.7109375" customWidth="1"/>
    <col min="13756" max="13756" width="1.42578125" customWidth="1"/>
    <col min="13757" max="13757" width="27.28515625" customWidth="1"/>
    <col min="13758" max="13758" width="13.85546875" customWidth="1"/>
    <col min="13759" max="13759" width="0" hidden="1" customWidth="1"/>
    <col min="13760" max="13760" width="26.7109375" customWidth="1"/>
    <col min="13762" max="13762" width="11.7109375" customWidth="1"/>
    <col min="13763" max="13763" width="11.28515625" customWidth="1"/>
    <col min="13764" max="13764" width="12.140625" customWidth="1"/>
    <col min="13765" max="13766" width="8.140625" customWidth="1"/>
    <col min="13767" max="13767" width="0" hidden="1" customWidth="1"/>
    <col min="13769" max="13769" width="1.42578125" customWidth="1"/>
    <col min="13770" max="13770" width="13.7109375" customWidth="1"/>
    <col min="14012" max="14012" width="1.42578125" customWidth="1"/>
    <col min="14013" max="14013" width="27.28515625" customWidth="1"/>
    <col min="14014" max="14014" width="13.85546875" customWidth="1"/>
    <col min="14015" max="14015" width="0" hidden="1" customWidth="1"/>
    <col min="14016" max="14016" width="26.7109375" customWidth="1"/>
    <col min="14018" max="14018" width="11.7109375" customWidth="1"/>
    <col min="14019" max="14019" width="11.28515625" customWidth="1"/>
    <col min="14020" max="14020" width="12.140625" customWidth="1"/>
    <col min="14021" max="14022" width="8.140625" customWidth="1"/>
    <col min="14023" max="14023" width="0" hidden="1" customWidth="1"/>
    <col min="14025" max="14025" width="1.42578125" customWidth="1"/>
    <col min="14026" max="14026" width="13.7109375" customWidth="1"/>
    <col min="14268" max="14268" width="1.42578125" customWidth="1"/>
    <col min="14269" max="14269" width="27.28515625" customWidth="1"/>
    <col min="14270" max="14270" width="13.85546875" customWidth="1"/>
    <col min="14271" max="14271" width="0" hidden="1" customWidth="1"/>
    <col min="14272" max="14272" width="26.7109375" customWidth="1"/>
    <col min="14274" max="14274" width="11.7109375" customWidth="1"/>
    <col min="14275" max="14275" width="11.28515625" customWidth="1"/>
    <col min="14276" max="14276" width="12.140625" customWidth="1"/>
    <col min="14277" max="14278" width="8.140625" customWidth="1"/>
    <col min="14279" max="14279" width="0" hidden="1" customWidth="1"/>
    <col min="14281" max="14281" width="1.42578125" customWidth="1"/>
    <col min="14282" max="14282" width="13.7109375" customWidth="1"/>
    <col min="14524" max="14524" width="1.42578125" customWidth="1"/>
    <col min="14525" max="14525" width="27.28515625" customWidth="1"/>
    <col min="14526" max="14526" width="13.85546875" customWidth="1"/>
    <col min="14527" max="14527" width="0" hidden="1" customWidth="1"/>
    <col min="14528" max="14528" width="26.7109375" customWidth="1"/>
    <col min="14530" max="14530" width="11.7109375" customWidth="1"/>
    <col min="14531" max="14531" width="11.28515625" customWidth="1"/>
    <col min="14532" max="14532" width="12.140625" customWidth="1"/>
    <col min="14533" max="14534" width="8.140625" customWidth="1"/>
    <col min="14535" max="14535" width="0" hidden="1" customWidth="1"/>
    <col min="14537" max="14537" width="1.42578125" customWidth="1"/>
    <col min="14538" max="14538" width="13.7109375" customWidth="1"/>
    <col min="14780" max="14780" width="1.42578125" customWidth="1"/>
    <col min="14781" max="14781" width="27.28515625" customWidth="1"/>
    <col min="14782" max="14782" width="13.85546875" customWidth="1"/>
    <col min="14783" max="14783" width="0" hidden="1" customWidth="1"/>
    <col min="14784" max="14784" width="26.7109375" customWidth="1"/>
    <col min="14786" max="14786" width="11.7109375" customWidth="1"/>
    <col min="14787" max="14787" width="11.28515625" customWidth="1"/>
    <col min="14788" max="14788" width="12.140625" customWidth="1"/>
    <col min="14789" max="14790" width="8.140625" customWidth="1"/>
    <col min="14791" max="14791" width="0" hidden="1" customWidth="1"/>
    <col min="14793" max="14793" width="1.42578125" customWidth="1"/>
    <col min="14794" max="14794" width="13.7109375" customWidth="1"/>
    <col min="15036" max="15036" width="1.42578125" customWidth="1"/>
    <col min="15037" max="15037" width="27.28515625" customWidth="1"/>
    <col min="15038" max="15038" width="13.85546875" customWidth="1"/>
    <col min="15039" max="15039" width="0" hidden="1" customWidth="1"/>
    <col min="15040" max="15040" width="26.7109375" customWidth="1"/>
    <col min="15042" max="15042" width="11.7109375" customWidth="1"/>
    <col min="15043" max="15043" width="11.28515625" customWidth="1"/>
    <col min="15044" max="15044" width="12.140625" customWidth="1"/>
    <col min="15045" max="15046" width="8.140625" customWidth="1"/>
    <col min="15047" max="15047" width="0" hidden="1" customWidth="1"/>
    <col min="15049" max="15049" width="1.42578125" customWidth="1"/>
    <col min="15050" max="15050" width="13.7109375" customWidth="1"/>
    <col min="15292" max="15292" width="1.42578125" customWidth="1"/>
    <col min="15293" max="15293" width="27.28515625" customWidth="1"/>
    <col min="15294" max="15294" width="13.85546875" customWidth="1"/>
    <col min="15295" max="15295" width="0" hidden="1" customWidth="1"/>
    <col min="15296" max="15296" width="26.7109375" customWidth="1"/>
    <col min="15298" max="15298" width="11.7109375" customWidth="1"/>
    <col min="15299" max="15299" width="11.28515625" customWidth="1"/>
    <col min="15300" max="15300" width="12.140625" customWidth="1"/>
    <col min="15301" max="15302" width="8.140625" customWidth="1"/>
    <col min="15303" max="15303" width="0" hidden="1" customWidth="1"/>
    <col min="15305" max="15305" width="1.42578125" customWidth="1"/>
    <col min="15306" max="15306" width="13.7109375" customWidth="1"/>
    <col min="15548" max="15548" width="1.42578125" customWidth="1"/>
    <col min="15549" max="15549" width="27.28515625" customWidth="1"/>
    <col min="15550" max="15550" width="13.85546875" customWidth="1"/>
    <col min="15551" max="15551" width="0" hidden="1" customWidth="1"/>
    <col min="15552" max="15552" width="26.7109375" customWidth="1"/>
    <col min="15554" max="15554" width="11.7109375" customWidth="1"/>
    <col min="15555" max="15555" width="11.28515625" customWidth="1"/>
    <col min="15556" max="15556" width="12.140625" customWidth="1"/>
    <col min="15557" max="15558" width="8.140625" customWidth="1"/>
    <col min="15559" max="15559" width="0" hidden="1" customWidth="1"/>
    <col min="15561" max="15561" width="1.42578125" customWidth="1"/>
    <col min="15562" max="15562" width="13.7109375" customWidth="1"/>
    <col min="15804" max="15804" width="1.42578125" customWidth="1"/>
    <col min="15805" max="15805" width="27.28515625" customWidth="1"/>
    <col min="15806" max="15806" width="13.85546875" customWidth="1"/>
    <col min="15807" max="15807" width="0" hidden="1" customWidth="1"/>
    <col min="15808" max="15808" width="26.7109375" customWidth="1"/>
    <col min="15810" max="15810" width="11.7109375" customWidth="1"/>
    <col min="15811" max="15811" width="11.28515625" customWidth="1"/>
    <col min="15812" max="15812" width="12.140625" customWidth="1"/>
    <col min="15813" max="15814" width="8.140625" customWidth="1"/>
    <col min="15815" max="15815" width="0" hidden="1" customWidth="1"/>
    <col min="15817" max="15817" width="1.42578125" customWidth="1"/>
    <col min="15818" max="15818" width="13.7109375" customWidth="1"/>
    <col min="16060" max="16060" width="1.42578125" customWidth="1"/>
    <col min="16061" max="16061" width="27.28515625" customWidth="1"/>
    <col min="16062" max="16062" width="13.85546875" customWidth="1"/>
    <col min="16063" max="16063" width="0" hidden="1" customWidth="1"/>
    <col min="16064" max="16064" width="26.7109375" customWidth="1"/>
    <col min="16066" max="16066" width="11.7109375" customWidth="1"/>
    <col min="16067" max="16067" width="11.28515625" customWidth="1"/>
    <col min="16068" max="16068" width="12.140625" customWidth="1"/>
    <col min="16069" max="16070" width="8.140625" customWidth="1"/>
    <col min="16071" max="16071" width="0" hidden="1" customWidth="1"/>
    <col min="16073" max="16073" width="1.42578125" customWidth="1"/>
    <col min="16074" max="16074" width="13.7109375" customWidth="1"/>
  </cols>
  <sheetData>
    <row r="1" spans="2:20" ht="16.5" customHeight="1" x14ac:dyDescent="0.25">
      <c r="B1" s="13" t="s">
        <v>28</v>
      </c>
      <c r="C1" s="13"/>
      <c r="D1" s="14"/>
      <c r="E1" s="13"/>
      <c r="F1" s="13"/>
      <c r="G1" s="1"/>
      <c r="H1" s="1"/>
      <c r="I1" s="1"/>
      <c r="J1" s="1"/>
      <c r="K1" s="1"/>
      <c r="L1" s="1"/>
      <c r="M1" s="1"/>
      <c r="N1" s="1"/>
      <c r="O1" s="1"/>
    </row>
    <row r="2" spans="2:20" ht="16.5" customHeight="1" x14ac:dyDescent="0.25">
      <c r="B2" s="13"/>
      <c r="C2" s="13"/>
      <c r="D2" s="14"/>
      <c r="E2" s="13"/>
      <c r="F2" s="13"/>
      <c r="G2" s="1"/>
      <c r="H2" s="1"/>
      <c r="I2" s="1"/>
      <c r="J2" s="1"/>
      <c r="K2" s="1"/>
      <c r="L2" s="1"/>
      <c r="M2" s="1"/>
      <c r="N2" s="1"/>
      <c r="O2" s="1"/>
    </row>
    <row r="3" spans="2:20" ht="16.5" customHeight="1" x14ac:dyDescent="0.25">
      <c r="B3" s="13" t="s">
        <v>95</v>
      </c>
      <c r="C3" s="13"/>
      <c r="D3" s="14"/>
      <c r="E3" s="13"/>
      <c r="F3" s="13"/>
      <c r="G3" s="1"/>
      <c r="H3" s="1"/>
      <c r="I3" s="1"/>
      <c r="J3" s="1"/>
      <c r="K3" s="1"/>
      <c r="L3" s="1"/>
      <c r="M3" s="1"/>
      <c r="N3" s="1"/>
      <c r="O3" s="1"/>
    </row>
    <row r="4" spans="2:20" ht="9.75" customHeight="1" x14ac:dyDescent="0.25"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20" ht="15" customHeight="1" x14ac:dyDescent="0.25">
      <c r="B5" s="210" t="s">
        <v>8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</row>
    <row r="6" spans="2:20" ht="4.5" customHeight="1" x14ac:dyDescent="0.25">
      <c r="B6" s="1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20" ht="31.5" customHeight="1" x14ac:dyDescent="0.25">
      <c r="B7" s="192" t="s">
        <v>30</v>
      </c>
      <c r="C7" s="192" t="s">
        <v>43</v>
      </c>
      <c r="D7" s="191" t="s">
        <v>1</v>
      </c>
      <c r="E7" s="191" t="s">
        <v>115</v>
      </c>
      <c r="F7" s="191" t="s">
        <v>126</v>
      </c>
      <c r="G7" s="191" t="s">
        <v>9</v>
      </c>
      <c r="H7" s="191"/>
      <c r="I7" s="191" t="s">
        <v>10</v>
      </c>
      <c r="J7" s="191"/>
      <c r="K7" s="192" t="s">
        <v>91</v>
      </c>
      <c r="L7" s="194" t="s">
        <v>114</v>
      </c>
      <c r="M7" s="195"/>
      <c r="N7" s="194" t="s">
        <v>7</v>
      </c>
      <c r="O7" s="195"/>
      <c r="P7" s="191" t="s">
        <v>12</v>
      </c>
      <c r="Q7" s="191" t="s">
        <v>11</v>
      </c>
    </row>
    <row r="8" spans="2:20" ht="23.25" customHeight="1" x14ac:dyDescent="0.25">
      <c r="B8" s="193"/>
      <c r="C8" s="196"/>
      <c r="D8" s="191"/>
      <c r="E8" s="191"/>
      <c r="F8" s="191"/>
      <c r="G8" s="16" t="s">
        <v>4</v>
      </c>
      <c r="H8" s="16" t="s">
        <v>5</v>
      </c>
      <c r="I8" s="19" t="s">
        <v>4</v>
      </c>
      <c r="J8" s="19" t="s">
        <v>5</v>
      </c>
      <c r="K8" s="193"/>
      <c r="L8" s="16" t="s">
        <v>4</v>
      </c>
      <c r="M8" s="16" t="s">
        <v>5</v>
      </c>
      <c r="N8" s="16" t="s">
        <v>4</v>
      </c>
      <c r="O8" s="16" t="s">
        <v>5</v>
      </c>
      <c r="P8" s="191"/>
      <c r="Q8" s="191"/>
    </row>
    <row r="9" spans="2:20" ht="7.5" customHeight="1" x14ac:dyDescent="0.25">
      <c r="B9" s="3"/>
      <c r="C9" s="3"/>
      <c r="D9" s="3"/>
      <c r="E9" s="15"/>
      <c r="F9" s="15"/>
      <c r="G9" s="4"/>
      <c r="H9" s="3"/>
      <c r="I9" s="3"/>
      <c r="J9" s="3"/>
      <c r="K9" s="3"/>
      <c r="L9" s="4"/>
      <c r="M9" s="3"/>
      <c r="N9" s="4"/>
      <c r="O9" s="3"/>
    </row>
    <row r="10" spans="2:20" ht="6" customHeight="1" x14ac:dyDescent="0.25"/>
    <row r="11" spans="2:20" ht="22.5" customHeight="1" x14ac:dyDescent="0.25">
      <c r="B11" s="117" t="s">
        <v>50</v>
      </c>
      <c r="C11" s="118">
        <v>868</v>
      </c>
      <c r="D11" s="197" t="s">
        <v>70</v>
      </c>
      <c r="E11" s="199" t="s">
        <v>118</v>
      </c>
      <c r="F11" s="206">
        <v>2388922</v>
      </c>
      <c r="G11" s="201">
        <v>15454.8</v>
      </c>
      <c r="H11" s="201">
        <v>1821193.63</v>
      </c>
      <c r="I11" s="24">
        <v>46540.9</v>
      </c>
      <c r="J11" s="24">
        <v>4738329.03</v>
      </c>
      <c r="K11" s="115" t="s">
        <v>92</v>
      </c>
      <c r="L11" s="24">
        <v>0</v>
      </c>
      <c r="M11" s="24">
        <v>0</v>
      </c>
      <c r="N11" s="27">
        <f>+L11/G11</f>
        <v>0</v>
      </c>
      <c r="O11" s="27">
        <f>+M11/H11</f>
        <v>0</v>
      </c>
      <c r="P11" s="209" t="s">
        <v>13</v>
      </c>
      <c r="Q11" s="209" t="s">
        <v>14</v>
      </c>
      <c r="T11" s="6"/>
    </row>
    <row r="12" spans="2:20" ht="22.5" customHeight="1" x14ac:dyDescent="0.25">
      <c r="B12" s="117" t="s">
        <v>51</v>
      </c>
      <c r="C12" s="118">
        <v>870</v>
      </c>
      <c r="D12" s="198"/>
      <c r="E12" s="200"/>
      <c r="F12" s="207"/>
      <c r="G12" s="202"/>
      <c r="H12" s="202"/>
      <c r="I12" s="24"/>
      <c r="J12" s="24"/>
      <c r="K12" s="115" t="s">
        <v>92</v>
      </c>
      <c r="L12" s="24">
        <v>0</v>
      </c>
      <c r="M12" s="24">
        <v>0</v>
      </c>
      <c r="N12" s="27">
        <f>+L12/G11</f>
        <v>0</v>
      </c>
      <c r="O12" s="27">
        <f>+M12/H11</f>
        <v>0</v>
      </c>
      <c r="P12" s="209"/>
      <c r="Q12" s="209"/>
      <c r="T12" s="6"/>
    </row>
    <row r="13" spans="2:20" ht="22.5" customHeight="1" x14ac:dyDescent="0.25">
      <c r="B13" s="92">
        <f t="shared" ref="B13" si="0">SUM(B11:B12)</f>
        <v>0</v>
      </c>
      <c r="C13" s="151"/>
      <c r="D13" s="189" t="s">
        <v>86</v>
      </c>
      <c r="E13" s="189"/>
      <c r="F13" s="177"/>
      <c r="G13" s="76"/>
      <c r="H13" s="77"/>
      <c r="I13" s="77">
        <f t="shared" ref="I13" si="1">SUM(I11:I12)</f>
        <v>46540.9</v>
      </c>
      <c r="J13" s="78"/>
      <c r="K13" s="78"/>
      <c r="L13" s="24">
        <f>L11+L12</f>
        <v>0</v>
      </c>
      <c r="M13" s="24">
        <f>M11+M12</f>
        <v>0</v>
      </c>
      <c r="N13" s="27">
        <f>+L13/G11</f>
        <v>0</v>
      </c>
      <c r="O13" s="27">
        <f>+M13/H11</f>
        <v>0</v>
      </c>
      <c r="P13" s="209"/>
      <c r="Q13" s="209"/>
      <c r="T13" s="6"/>
    </row>
    <row r="14" spans="2:20" ht="21" customHeight="1" x14ac:dyDescent="0.25">
      <c r="B14" s="117" t="s">
        <v>50</v>
      </c>
      <c r="C14" s="152">
        <v>868</v>
      </c>
      <c r="D14" s="203" t="s">
        <v>72</v>
      </c>
      <c r="E14" s="204" t="s">
        <v>119</v>
      </c>
      <c r="F14" s="206">
        <v>2388922</v>
      </c>
      <c r="G14" s="205">
        <v>10303.200000000001</v>
      </c>
      <c r="H14" s="205">
        <v>1274505.8400000001</v>
      </c>
      <c r="I14" s="24">
        <v>19946.099999999999</v>
      </c>
      <c r="J14" s="24">
        <v>1809510.19</v>
      </c>
      <c r="K14" s="115" t="s">
        <v>92</v>
      </c>
      <c r="L14" s="24">
        <v>0</v>
      </c>
      <c r="M14" s="24">
        <v>0</v>
      </c>
      <c r="N14" s="27">
        <f>+L14/G14</f>
        <v>0</v>
      </c>
      <c r="O14" s="27">
        <f>+M14/H14</f>
        <v>0</v>
      </c>
      <c r="P14" s="209"/>
      <c r="Q14" s="209"/>
    </row>
    <row r="15" spans="2:20" ht="21" customHeight="1" x14ac:dyDescent="0.25">
      <c r="B15" s="117" t="s">
        <v>51</v>
      </c>
      <c r="C15" s="152">
        <v>870</v>
      </c>
      <c r="D15" s="203"/>
      <c r="E15" s="204"/>
      <c r="F15" s="207"/>
      <c r="G15" s="205"/>
      <c r="H15" s="205"/>
      <c r="I15" s="94"/>
      <c r="J15" s="94"/>
      <c r="K15" s="112" t="s">
        <v>92</v>
      </c>
      <c r="L15" s="24">
        <v>0</v>
      </c>
      <c r="M15" s="24">
        <v>0</v>
      </c>
      <c r="N15" s="27">
        <f>+L15/G14</f>
        <v>0</v>
      </c>
      <c r="O15" s="27">
        <f>+M15/H14</f>
        <v>0</v>
      </c>
      <c r="P15" s="116"/>
      <c r="Q15" s="116"/>
    </row>
    <row r="16" spans="2:20" ht="21" customHeight="1" x14ac:dyDescent="0.25">
      <c r="B16" s="36">
        <f t="shared" ref="B16" si="2">SUM(B14:B15)</f>
        <v>0</v>
      </c>
      <c r="C16" s="148"/>
      <c r="D16" s="188" t="s">
        <v>82</v>
      </c>
      <c r="E16" s="189"/>
      <c r="F16" s="177"/>
      <c r="G16" s="76"/>
      <c r="H16" s="77"/>
      <c r="I16" s="94"/>
      <c r="J16" s="94"/>
      <c r="K16" s="112"/>
      <c r="L16" s="24">
        <f>L14+L15</f>
        <v>0</v>
      </c>
      <c r="M16" s="24">
        <f>M14+M15</f>
        <v>0</v>
      </c>
      <c r="N16" s="27">
        <f>+L16/G14</f>
        <v>0</v>
      </c>
      <c r="O16" s="27">
        <f>+M16/H14</f>
        <v>0</v>
      </c>
      <c r="P16" s="116"/>
      <c r="Q16" s="116"/>
    </row>
    <row r="17" spans="2:20" ht="18" customHeight="1" x14ac:dyDescent="0.25">
      <c r="B17" s="33"/>
      <c r="C17" s="61"/>
      <c r="D17" s="215" t="s">
        <v>49</v>
      </c>
      <c r="E17" s="216"/>
      <c r="F17" s="174"/>
      <c r="G17" s="114">
        <f t="shared" ref="G17:J17" si="3">G11+G14</f>
        <v>25758</v>
      </c>
      <c r="H17" s="114">
        <f t="shared" si="3"/>
        <v>3095699.4699999997</v>
      </c>
      <c r="I17" s="114">
        <f t="shared" si="3"/>
        <v>66487</v>
      </c>
      <c r="J17" s="114">
        <f t="shared" si="3"/>
        <v>6547839.2200000007</v>
      </c>
      <c r="K17" s="113"/>
      <c r="L17" s="17">
        <f>L13+L16</f>
        <v>0</v>
      </c>
      <c r="M17" s="17">
        <f>M13+M16</f>
        <v>0</v>
      </c>
      <c r="N17" s="18">
        <f>+L17/G17</f>
        <v>0</v>
      </c>
      <c r="O17" s="18">
        <f>+M17/H17</f>
        <v>0</v>
      </c>
    </row>
    <row r="18" spans="2:20" ht="12" customHeight="1" x14ac:dyDescent="0.25">
      <c r="C18" s="119"/>
      <c r="K18" s="119"/>
    </row>
    <row r="19" spans="2:20" s="49" customFormat="1" ht="20.25" customHeight="1" x14ac:dyDescent="0.25">
      <c r="B19" s="117" t="s">
        <v>94</v>
      </c>
      <c r="C19" s="149">
        <v>717</v>
      </c>
      <c r="D19" s="203" t="s">
        <v>73</v>
      </c>
      <c r="E19" s="204" t="s">
        <v>116</v>
      </c>
      <c r="F19" s="206">
        <v>2388936</v>
      </c>
      <c r="G19" s="211">
        <v>85065</v>
      </c>
      <c r="H19" s="211">
        <v>1658767.5</v>
      </c>
      <c r="I19" s="12">
        <v>318614</v>
      </c>
      <c r="J19" s="12">
        <v>4588041.5999999996</v>
      </c>
      <c r="K19" s="60" t="s">
        <v>93</v>
      </c>
      <c r="L19" s="12">
        <v>0</v>
      </c>
      <c r="M19" s="12">
        <v>0</v>
      </c>
      <c r="N19" s="27">
        <f>+L19/G19</f>
        <v>0</v>
      </c>
      <c r="O19" s="27">
        <f>+M19/H19</f>
        <v>0</v>
      </c>
      <c r="P19" s="209" t="s">
        <v>13</v>
      </c>
      <c r="Q19" s="209" t="s">
        <v>14</v>
      </c>
      <c r="T19" s="55"/>
    </row>
    <row r="20" spans="2:20" ht="20.25" customHeight="1" x14ac:dyDescent="0.25">
      <c r="B20" s="121" t="s">
        <v>52</v>
      </c>
      <c r="C20" s="59">
        <v>178</v>
      </c>
      <c r="D20" s="203"/>
      <c r="E20" s="204"/>
      <c r="F20" s="217"/>
      <c r="G20" s="211"/>
      <c r="H20" s="211"/>
      <c r="I20" s="12">
        <v>294192.26</v>
      </c>
      <c r="J20" s="12">
        <v>1618057.43</v>
      </c>
      <c r="K20" s="60" t="s">
        <v>93</v>
      </c>
      <c r="L20" s="12">
        <v>0</v>
      </c>
      <c r="M20" s="12">
        <v>0</v>
      </c>
      <c r="N20" s="27">
        <f>+L20/G19</f>
        <v>0</v>
      </c>
      <c r="O20" s="27">
        <f>+M20/H19</f>
        <v>0</v>
      </c>
      <c r="P20" s="209"/>
      <c r="Q20" s="209"/>
    </row>
    <row r="21" spans="2:20" ht="20.25" customHeight="1" x14ac:dyDescent="0.25">
      <c r="B21" s="117" t="s">
        <v>53</v>
      </c>
      <c r="C21" s="59">
        <v>732</v>
      </c>
      <c r="D21" s="203"/>
      <c r="E21" s="204"/>
      <c r="F21" s="207"/>
      <c r="G21" s="211"/>
      <c r="H21" s="211"/>
      <c r="I21" s="33"/>
      <c r="J21" s="33"/>
      <c r="K21" s="130" t="s">
        <v>93</v>
      </c>
      <c r="L21" s="12">
        <v>0</v>
      </c>
      <c r="M21" s="12">
        <v>0</v>
      </c>
      <c r="N21" s="27">
        <f>+L21/G19</f>
        <v>0</v>
      </c>
      <c r="O21" s="27">
        <f>+M21/H19</f>
        <v>0</v>
      </c>
      <c r="P21" s="116"/>
      <c r="Q21" s="116"/>
    </row>
    <row r="22" spans="2:20" ht="15" customHeight="1" x14ac:dyDescent="0.25">
      <c r="B22" s="124"/>
      <c r="C22" s="123"/>
      <c r="D22" s="188" t="s">
        <v>75</v>
      </c>
      <c r="E22" s="189"/>
      <c r="F22" s="178"/>
      <c r="G22" s="123"/>
      <c r="H22" s="123"/>
      <c r="I22" s="124">
        <f>I19+I20</f>
        <v>612806.26</v>
      </c>
      <c r="J22" s="124">
        <f>J19+J20</f>
        <v>6206099.0299999993</v>
      </c>
      <c r="K22" s="123"/>
      <c r="L22" s="126">
        <f>SUM(L19:L21)</f>
        <v>0</v>
      </c>
      <c r="M22" s="126">
        <f>SUM(M19:M21)</f>
        <v>0</v>
      </c>
      <c r="N22" s="63">
        <f>+L22/G19</f>
        <v>0</v>
      </c>
      <c r="O22" s="127">
        <f>+M22/H19</f>
        <v>0</v>
      </c>
    </row>
    <row r="23" spans="2:20" x14ac:dyDescent="0.25">
      <c r="B23" s="121" t="s">
        <v>54</v>
      </c>
      <c r="C23" s="150">
        <v>648</v>
      </c>
      <c r="D23" s="203" t="s">
        <v>73</v>
      </c>
      <c r="E23" s="204" t="s">
        <v>116</v>
      </c>
      <c r="F23" s="206">
        <v>2388936</v>
      </c>
      <c r="G23" s="211">
        <v>85065</v>
      </c>
      <c r="H23" s="214">
        <v>1185239</v>
      </c>
      <c r="I23" s="122">
        <v>318614</v>
      </c>
      <c r="J23" s="122">
        <v>4588041.5999999996</v>
      </c>
      <c r="K23" s="67" t="s">
        <v>93</v>
      </c>
      <c r="L23" s="12">
        <v>0</v>
      </c>
      <c r="M23" s="12">
        <v>0</v>
      </c>
      <c r="N23" s="27">
        <f>+L23/G23</f>
        <v>0</v>
      </c>
      <c r="O23" s="27">
        <f>+M23/H23</f>
        <v>0</v>
      </c>
    </row>
    <row r="24" spans="2:20" x14ac:dyDescent="0.25">
      <c r="B24" s="117" t="s">
        <v>55</v>
      </c>
      <c r="C24" s="146">
        <v>649</v>
      </c>
      <c r="D24" s="203"/>
      <c r="E24" s="204"/>
      <c r="F24" s="217"/>
      <c r="G24" s="211"/>
      <c r="H24" s="214"/>
      <c r="I24" s="12">
        <v>294192.26</v>
      </c>
      <c r="J24" s="12">
        <v>1618057.43</v>
      </c>
      <c r="K24" s="60" t="s">
        <v>93</v>
      </c>
      <c r="L24" s="12">
        <v>0</v>
      </c>
      <c r="M24" s="12">
        <v>0</v>
      </c>
      <c r="N24" s="27">
        <f>+L24/G23</f>
        <v>0</v>
      </c>
      <c r="O24" s="27">
        <f>+M24/H23</f>
        <v>0</v>
      </c>
    </row>
    <row r="25" spans="2:20" x14ac:dyDescent="0.25">
      <c r="B25" s="117" t="s">
        <v>56</v>
      </c>
      <c r="C25" s="146">
        <v>655</v>
      </c>
      <c r="D25" s="212"/>
      <c r="E25" s="199"/>
      <c r="F25" s="207"/>
      <c r="G25" s="213"/>
      <c r="H25" s="214"/>
      <c r="I25" s="33"/>
      <c r="J25" s="33"/>
      <c r="K25" s="61" t="s">
        <v>93</v>
      </c>
      <c r="L25" s="96">
        <v>0</v>
      </c>
      <c r="M25" s="96">
        <v>0</v>
      </c>
      <c r="N25" s="125">
        <f>+L25/G23</f>
        <v>0</v>
      </c>
      <c r="O25" s="125">
        <f>+M25/H23</f>
        <v>0</v>
      </c>
    </row>
    <row r="26" spans="2:20" ht="20.25" customHeight="1" x14ac:dyDescent="0.25">
      <c r="B26" s="33"/>
      <c r="C26" s="61"/>
      <c r="D26" s="188" t="s">
        <v>76</v>
      </c>
      <c r="E26" s="189"/>
      <c r="F26" s="189"/>
      <c r="G26" s="189"/>
      <c r="H26" s="68"/>
      <c r="I26" s="129">
        <v>318614</v>
      </c>
      <c r="J26" s="129">
        <v>4588041.5999999996</v>
      </c>
      <c r="K26" s="113"/>
      <c r="L26" s="17">
        <f>SUM(L23:L25)</f>
        <v>0</v>
      </c>
      <c r="M26" s="17">
        <f>SUM(M23:M25)</f>
        <v>0</v>
      </c>
      <c r="N26" s="18">
        <f>+L26/G23</f>
        <v>0</v>
      </c>
      <c r="O26" s="127">
        <f>+M26/H23</f>
        <v>0</v>
      </c>
      <c r="P26" s="208" t="s">
        <v>13</v>
      </c>
      <c r="Q26" s="209" t="s">
        <v>14</v>
      </c>
    </row>
    <row r="27" spans="2:20" ht="20.25" customHeight="1" x14ac:dyDescent="0.25">
      <c r="B27" s="33"/>
      <c r="C27" s="61"/>
      <c r="D27" s="188" t="s">
        <v>77</v>
      </c>
      <c r="E27" s="189"/>
      <c r="F27" s="172"/>
      <c r="G27" s="114">
        <f>G19+G23</f>
        <v>170130</v>
      </c>
      <c r="H27" s="114">
        <f>H19+H23</f>
        <v>2844006.5</v>
      </c>
      <c r="I27" s="114">
        <v>294192.26</v>
      </c>
      <c r="J27" s="114">
        <v>1618057.43</v>
      </c>
      <c r="K27" s="123"/>
      <c r="L27" s="70">
        <f>L22+L26</f>
        <v>0</v>
      </c>
      <c r="M27" s="128">
        <f>M22+M26</f>
        <v>0</v>
      </c>
      <c r="N27" s="66">
        <f>+L27/G27</f>
        <v>0</v>
      </c>
      <c r="O27" s="66">
        <f>+M27/H27</f>
        <v>0</v>
      </c>
      <c r="P27" s="209"/>
      <c r="Q27" s="209"/>
    </row>
    <row r="28" spans="2:20" ht="20.25" customHeight="1" x14ac:dyDescent="0.25">
      <c r="B28" s="33"/>
      <c r="C28" s="61"/>
      <c r="D28" s="54"/>
      <c r="E28" s="54"/>
      <c r="F28" s="172"/>
      <c r="G28" s="114"/>
      <c r="H28" s="114"/>
      <c r="I28" s="124"/>
      <c r="J28" s="124"/>
      <c r="K28" s="123"/>
      <c r="L28" s="70"/>
      <c r="M28" s="128"/>
      <c r="N28" s="66"/>
      <c r="O28" s="66"/>
      <c r="P28" s="116"/>
      <c r="Q28" s="116"/>
    </row>
    <row r="29" spans="2:20" ht="24" customHeight="1" x14ac:dyDescent="0.25">
      <c r="B29" s="117" t="s">
        <v>94</v>
      </c>
      <c r="C29" s="59">
        <v>717</v>
      </c>
      <c r="D29" s="203" t="s">
        <v>74</v>
      </c>
      <c r="E29" s="204" t="s">
        <v>117</v>
      </c>
      <c r="F29" s="206">
        <v>2388936</v>
      </c>
      <c r="G29" s="211">
        <v>56710</v>
      </c>
      <c r="H29" s="211">
        <v>667760.25</v>
      </c>
      <c r="I29" s="122">
        <v>318614</v>
      </c>
      <c r="J29" s="122">
        <v>4588041.5999999996</v>
      </c>
      <c r="K29" s="67" t="s">
        <v>93</v>
      </c>
      <c r="L29" s="12">
        <v>0</v>
      </c>
      <c r="M29" s="12">
        <v>0</v>
      </c>
      <c r="N29" s="27">
        <f>+L29/G29</f>
        <v>0</v>
      </c>
      <c r="O29" s="27">
        <f>+M29/H29</f>
        <v>0</v>
      </c>
    </row>
    <row r="30" spans="2:20" ht="21" customHeight="1" x14ac:dyDescent="0.25">
      <c r="B30" s="117" t="s">
        <v>52</v>
      </c>
      <c r="C30" s="59">
        <v>178</v>
      </c>
      <c r="D30" s="203"/>
      <c r="E30" s="204"/>
      <c r="F30" s="217"/>
      <c r="G30" s="211"/>
      <c r="H30" s="211"/>
      <c r="I30" s="12">
        <v>294192.26</v>
      </c>
      <c r="J30" s="12">
        <v>1618057.43</v>
      </c>
      <c r="K30" s="60" t="s">
        <v>93</v>
      </c>
      <c r="L30" s="12">
        <v>0</v>
      </c>
      <c r="M30" s="12">
        <v>0</v>
      </c>
      <c r="N30" s="27">
        <f>+L30/G29</f>
        <v>0</v>
      </c>
      <c r="O30" s="27">
        <f>+M30/H29</f>
        <v>0</v>
      </c>
    </row>
    <row r="31" spans="2:20" ht="22.5" x14ac:dyDescent="0.25">
      <c r="B31" s="117" t="s">
        <v>53</v>
      </c>
      <c r="C31" s="59">
        <v>732</v>
      </c>
      <c r="D31" s="203"/>
      <c r="E31" s="204"/>
      <c r="F31" s="207"/>
      <c r="G31" s="211"/>
      <c r="H31" s="211"/>
      <c r="I31" s="33"/>
      <c r="J31" s="33"/>
      <c r="K31" s="130" t="s">
        <v>93</v>
      </c>
      <c r="L31" s="12">
        <v>0</v>
      </c>
      <c r="M31" s="12">
        <v>0</v>
      </c>
      <c r="N31" s="27">
        <f>+L31/G29</f>
        <v>0</v>
      </c>
      <c r="O31" s="27">
        <f>+M31/H29</f>
        <v>0</v>
      </c>
    </row>
    <row r="32" spans="2:20" ht="15" customHeight="1" x14ac:dyDescent="0.25">
      <c r="B32" s="124"/>
      <c r="C32" s="123"/>
      <c r="D32" s="188" t="s">
        <v>78</v>
      </c>
      <c r="E32" s="189"/>
      <c r="F32" s="189"/>
      <c r="G32" s="189"/>
      <c r="H32" s="123"/>
      <c r="I32" s="124">
        <f>I29+I30</f>
        <v>612806.26</v>
      </c>
      <c r="J32" s="124">
        <f>J29+J30</f>
        <v>6206099.0299999993</v>
      </c>
      <c r="K32" s="123"/>
      <c r="L32" s="126">
        <f>SUM(L29:L31)</f>
        <v>0</v>
      </c>
      <c r="M32" s="126">
        <f>SUM(M29:M31)</f>
        <v>0</v>
      </c>
      <c r="N32" s="63">
        <f>+L32/G29</f>
        <v>0</v>
      </c>
      <c r="O32" s="127">
        <f>+M32/H29</f>
        <v>0</v>
      </c>
    </row>
    <row r="33" spans="2:15" ht="21" customHeight="1" x14ac:dyDescent="0.25">
      <c r="B33" s="121" t="s">
        <v>54</v>
      </c>
      <c r="C33" s="150">
        <v>648</v>
      </c>
      <c r="D33" s="203" t="s">
        <v>74</v>
      </c>
      <c r="E33" s="204" t="s">
        <v>117</v>
      </c>
      <c r="F33" s="206">
        <v>2388936</v>
      </c>
      <c r="G33" s="211">
        <v>56710</v>
      </c>
      <c r="H33" s="211">
        <v>482035</v>
      </c>
      <c r="I33" s="122">
        <v>318614</v>
      </c>
      <c r="J33" s="122">
        <v>4588041.5999999996</v>
      </c>
      <c r="K33" s="67" t="s">
        <v>93</v>
      </c>
      <c r="L33" s="12">
        <v>0</v>
      </c>
      <c r="M33" s="12">
        <v>0</v>
      </c>
      <c r="N33" s="27">
        <f>+L33/G33</f>
        <v>0</v>
      </c>
      <c r="O33" s="27">
        <f>+M33/H33</f>
        <v>0</v>
      </c>
    </row>
    <row r="34" spans="2:15" ht="17.25" customHeight="1" x14ac:dyDescent="0.25">
      <c r="B34" s="117" t="s">
        <v>55</v>
      </c>
      <c r="C34" s="146">
        <v>649</v>
      </c>
      <c r="D34" s="203"/>
      <c r="E34" s="204"/>
      <c r="F34" s="217"/>
      <c r="G34" s="211"/>
      <c r="H34" s="211"/>
      <c r="I34" s="12">
        <v>294192.26</v>
      </c>
      <c r="J34" s="12">
        <v>1618057.43</v>
      </c>
      <c r="K34" s="60" t="s">
        <v>93</v>
      </c>
      <c r="L34" s="12">
        <v>0</v>
      </c>
      <c r="M34" s="12">
        <v>0</v>
      </c>
      <c r="N34" s="27">
        <f>+L34/G33</f>
        <v>0</v>
      </c>
      <c r="O34" s="27">
        <f>+M34/H33</f>
        <v>0</v>
      </c>
    </row>
    <row r="35" spans="2:15" ht="19.5" customHeight="1" x14ac:dyDescent="0.25">
      <c r="B35" s="117" t="s">
        <v>56</v>
      </c>
      <c r="C35" s="146">
        <v>655</v>
      </c>
      <c r="D35" s="203"/>
      <c r="E35" s="204"/>
      <c r="F35" s="207"/>
      <c r="G35" s="211"/>
      <c r="H35" s="211"/>
      <c r="I35" s="33"/>
      <c r="J35" s="33"/>
      <c r="K35" s="61" t="s">
        <v>93</v>
      </c>
      <c r="L35" s="96">
        <v>0</v>
      </c>
      <c r="M35" s="96">
        <v>0</v>
      </c>
      <c r="N35" s="125">
        <f>+L35/G33</f>
        <v>0</v>
      </c>
      <c r="O35" s="125">
        <f>+M35/H33</f>
        <v>0</v>
      </c>
    </row>
    <row r="36" spans="2:15" ht="18" customHeight="1" x14ac:dyDescent="0.25">
      <c r="B36" s="33"/>
      <c r="C36" s="61"/>
      <c r="D36" s="188" t="s">
        <v>79</v>
      </c>
      <c r="E36" s="189"/>
      <c r="F36" s="189"/>
      <c r="G36" s="189"/>
      <c r="H36" s="131"/>
      <c r="I36" s="114">
        <v>318614</v>
      </c>
      <c r="J36" s="114">
        <v>4588041.5999999996</v>
      </c>
      <c r="K36" s="113"/>
      <c r="L36" s="17">
        <f>SUM(L33:L35)</f>
        <v>0</v>
      </c>
      <c r="M36" s="17">
        <f>SUM(M33:M35)</f>
        <v>0</v>
      </c>
      <c r="N36" s="18">
        <f>+L36/G33</f>
        <v>0</v>
      </c>
      <c r="O36" s="127">
        <f>+M36/H33</f>
        <v>0</v>
      </c>
    </row>
    <row r="37" spans="2:15" ht="21" customHeight="1" x14ac:dyDescent="0.25">
      <c r="B37" s="133"/>
      <c r="C37" s="133"/>
      <c r="D37" s="188" t="s">
        <v>80</v>
      </c>
      <c r="E37" s="189"/>
      <c r="F37" s="172"/>
      <c r="G37" s="113">
        <f>G29+G33</f>
        <v>113420</v>
      </c>
      <c r="H37" s="113">
        <f>H29+H33</f>
        <v>1149795.25</v>
      </c>
      <c r="I37" s="132"/>
      <c r="J37" s="132"/>
      <c r="K37" s="147"/>
      <c r="L37" s="70">
        <f>L32+L36</f>
        <v>0</v>
      </c>
      <c r="M37" s="128">
        <f>M32+M36</f>
        <v>0</v>
      </c>
      <c r="N37" s="66">
        <f>+L37/G37</f>
        <v>0</v>
      </c>
      <c r="O37" s="66">
        <f>+M37/H37</f>
        <v>0</v>
      </c>
    </row>
  </sheetData>
  <mergeCells count="58">
    <mergeCell ref="D37:E37"/>
    <mergeCell ref="D13:E13"/>
    <mergeCell ref="D26:G26"/>
    <mergeCell ref="D32:G32"/>
    <mergeCell ref="D36:G36"/>
    <mergeCell ref="G29:G31"/>
    <mergeCell ref="G19:G21"/>
    <mergeCell ref="D17:E17"/>
    <mergeCell ref="D16:E16"/>
    <mergeCell ref="D27:E27"/>
    <mergeCell ref="F29:F31"/>
    <mergeCell ref="F33:F35"/>
    <mergeCell ref="F23:F25"/>
    <mergeCell ref="F19:F21"/>
    <mergeCell ref="F14:F15"/>
    <mergeCell ref="H29:H31"/>
    <mergeCell ref="G33:G35"/>
    <mergeCell ref="H33:H35"/>
    <mergeCell ref="D29:D31"/>
    <mergeCell ref="E29:E31"/>
    <mergeCell ref="D33:D35"/>
    <mergeCell ref="E33:E35"/>
    <mergeCell ref="H19:H21"/>
    <mergeCell ref="D19:D21"/>
    <mergeCell ref="E19:E21"/>
    <mergeCell ref="D23:D25"/>
    <mergeCell ref="E23:E25"/>
    <mergeCell ref="G23:G25"/>
    <mergeCell ref="H23:H25"/>
    <mergeCell ref="D22:E22"/>
    <mergeCell ref="P7:P8"/>
    <mergeCell ref="Q7:Q8"/>
    <mergeCell ref="B5:O5"/>
    <mergeCell ref="B7:B8"/>
    <mergeCell ref="D7:D8"/>
    <mergeCell ref="E7:E8"/>
    <mergeCell ref="G7:H7"/>
    <mergeCell ref="N7:O7"/>
    <mergeCell ref="I7:J7"/>
    <mergeCell ref="C7:C8"/>
    <mergeCell ref="L7:M7"/>
    <mergeCell ref="K7:K8"/>
    <mergeCell ref="F7:F8"/>
    <mergeCell ref="P26:P27"/>
    <mergeCell ref="Q26:Q27"/>
    <mergeCell ref="P11:P14"/>
    <mergeCell ref="P19:P20"/>
    <mergeCell ref="Q11:Q14"/>
    <mergeCell ref="Q19:Q20"/>
    <mergeCell ref="D11:D12"/>
    <mergeCell ref="E11:E12"/>
    <mergeCell ref="G11:G12"/>
    <mergeCell ref="H11:H12"/>
    <mergeCell ref="D14:D15"/>
    <mergeCell ref="E14:E15"/>
    <mergeCell ref="G14:G15"/>
    <mergeCell ref="H14:H15"/>
    <mergeCell ref="F11:F12"/>
  </mergeCells>
  <pageMargins left="0" right="0" top="0" bottom="0.35433070866141736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S20"/>
  <sheetViews>
    <sheetView showGridLines="0" topLeftCell="A4" zoomScaleNormal="100" workbookViewId="0">
      <selection activeCell="A4" sqref="A4"/>
    </sheetView>
  </sheetViews>
  <sheetFormatPr baseColWidth="10" defaultRowHeight="15" x14ac:dyDescent="0.25"/>
  <cols>
    <col min="1" max="1" width="28.42578125" customWidth="1"/>
    <col min="2" max="2" width="15.140625" customWidth="1"/>
    <col min="4" max="5" width="22.28515625" customWidth="1"/>
    <col min="6" max="6" width="13.28515625" customWidth="1"/>
    <col min="7" max="7" width="12.85546875" customWidth="1"/>
    <col min="8" max="9" width="12.140625" hidden="1" customWidth="1"/>
    <col min="10" max="10" width="12.140625" customWidth="1"/>
    <col min="11" max="11" width="11.7109375" customWidth="1"/>
    <col min="12" max="12" width="12.5703125" customWidth="1"/>
    <col min="13" max="13" width="7.85546875" customWidth="1"/>
    <col min="14" max="14" width="8.140625" customWidth="1"/>
    <col min="15" max="15" width="16.85546875" hidden="1" customWidth="1"/>
    <col min="16" max="16" width="0" hidden="1" customWidth="1"/>
    <col min="17" max="17" width="2.28515625" customWidth="1"/>
    <col min="18" max="18" width="11.7109375" bestFit="1" customWidth="1"/>
    <col min="198" max="198" width="41.5703125" customWidth="1"/>
    <col min="199" max="199" width="13.28515625" customWidth="1"/>
    <col min="200" max="200" width="12.140625" customWidth="1"/>
    <col min="201" max="201" width="11.7109375" customWidth="1"/>
    <col min="202" max="202" width="12.5703125" customWidth="1"/>
    <col min="203" max="203" width="6.5703125" customWidth="1"/>
    <col min="204" max="204" width="8.140625" customWidth="1"/>
    <col min="205" max="205" width="14.28515625" customWidth="1"/>
    <col min="454" max="454" width="41.5703125" customWidth="1"/>
    <col min="455" max="455" width="13.28515625" customWidth="1"/>
    <col min="456" max="456" width="12.140625" customWidth="1"/>
    <col min="457" max="457" width="11.7109375" customWidth="1"/>
    <col min="458" max="458" width="12.5703125" customWidth="1"/>
    <col min="459" max="459" width="6.5703125" customWidth="1"/>
    <col min="460" max="460" width="8.140625" customWidth="1"/>
    <col min="461" max="461" width="14.28515625" customWidth="1"/>
    <col min="710" max="710" width="41.5703125" customWidth="1"/>
    <col min="711" max="711" width="13.28515625" customWidth="1"/>
    <col min="712" max="712" width="12.140625" customWidth="1"/>
    <col min="713" max="713" width="11.7109375" customWidth="1"/>
    <col min="714" max="714" width="12.5703125" customWidth="1"/>
    <col min="715" max="715" width="6.5703125" customWidth="1"/>
    <col min="716" max="716" width="8.140625" customWidth="1"/>
    <col min="717" max="717" width="14.28515625" customWidth="1"/>
    <col min="966" max="966" width="41.5703125" customWidth="1"/>
    <col min="967" max="967" width="13.28515625" customWidth="1"/>
    <col min="968" max="968" width="12.140625" customWidth="1"/>
    <col min="969" max="969" width="11.7109375" customWidth="1"/>
    <col min="970" max="970" width="12.5703125" customWidth="1"/>
    <col min="971" max="971" width="6.5703125" customWidth="1"/>
    <col min="972" max="972" width="8.140625" customWidth="1"/>
    <col min="973" max="973" width="14.28515625" customWidth="1"/>
    <col min="1222" max="1222" width="41.5703125" customWidth="1"/>
    <col min="1223" max="1223" width="13.28515625" customWidth="1"/>
    <col min="1224" max="1224" width="12.140625" customWidth="1"/>
    <col min="1225" max="1225" width="11.7109375" customWidth="1"/>
    <col min="1226" max="1226" width="12.5703125" customWidth="1"/>
    <col min="1227" max="1227" width="6.5703125" customWidth="1"/>
    <col min="1228" max="1228" width="8.140625" customWidth="1"/>
    <col min="1229" max="1229" width="14.28515625" customWidth="1"/>
    <col min="1478" max="1478" width="41.5703125" customWidth="1"/>
    <col min="1479" max="1479" width="13.28515625" customWidth="1"/>
    <col min="1480" max="1480" width="12.140625" customWidth="1"/>
    <col min="1481" max="1481" width="11.7109375" customWidth="1"/>
    <col min="1482" max="1482" width="12.5703125" customWidth="1"/>
    <col min="1483" max="1483" width="6.5703125" customWidth="1"/>
    <col min="1484" max="1484" width="8.140625" customWidth="1"/>
    <col min="1485" max="1485" width="14.28515625" customWidth="1"/>
    <col min="1734" max="1734" width="41.5703125" customWidth="1"/>
    <col min="1735" max="1735" width="13.28515625" customWidth="1"/>
    <col min="1736" max="1736" width="12.140625" customWidth="1"/>
    <col min="1737" max="1737" width="11.7109375" customWidth="1"/>
    <col min="1738" max="1738" width="12.5703125" customWidth="1"/>
    <col min="1739" max="1739" width="6.5703125" customWidth="1"/>
    <col min="1740" max="1740" width="8.140625" customWidth="1"/>
    <col min="1741" max="1741" width="14.28515625" customWidth="1"/>
    <col min="1990" max="1990" width="41.5703125" customWidth="1"/>
    <col min="1991" max="1991" width="13.28515625" customWidth="1"/>
    <col min="1992" max="1992" width="12.140625" customWidth="1"/>
    <col min="1993" max="1993" width="11.7109375" customWidth="1"/>
    <col min="1994" max="1994" width="12.5703125" customWidth="1"/>
    <col min="1995" max="1995" width="6.5703125" customWidth="1"/>
    <col min="1996" max="1996" width="8.140625" customWidth="1"/>
    <col min="1997" max="1997" width="14.28515625" customWidth="1"/>
    <col min="2246" max="2246" width="41.5703125" customWidth="1"/>
    <col min="2247" max="2247" width="13.28515625" customWidth="1"/>
    <col min="2248" max="2248" width="12.140625" customWidth="1"/>
    <col min="2249" max="2249" width="11.7109375" customWidth="1"/>
    <col min="2250" max="2250" width="12.5703125" customWidth="1"/>
    <col min="2251" max="2251" width="6.5703125" customWidth="1"/>
    <col min="2252" max="2252" width="8.140625" customWidth="1"/>
    <col min="2253" max="2253" width="14.28515625" customWidth="1"/>
    <col min="2502" max="2502" width="41.5703125" customWidth="1"/>
    <col min="2503" max="2503" width="13.28515625" customWidth="1"/>
    <col min="2504" max="2504" width="12.140625" customWidth="1"/>
    <col min="2505" max="2505" width="11.7109375" customWidth="1"/>
    <col min="2506" max="2506" width="12.5703125" customWidth="1"/>
    <col min="2507" max="2507" width="6.5703125" customWidth="1"/>
    <col min="2508" max="2508" width="8.140625" customWidth="1"/>
    <col min="2509" max="2509" width="14.28515625" customWidth="1"/>
    <col min="2758" max="2758" width="41.5703125" customWidth="1"/>
    <col min="2759" max="2759" width="13.28515625" customWidth="1"/>
    <col min="2760" max="2760" width="12.140625" customWidth="1"/>
    <col min="2761" max="2761" width="11.7109375" customWidth="1"/>
    <col min="2762" max="2762" width="12.5703125" customWidth="1"/>
    <col min="2763" max="2763" width="6.5703125" customWidth="1"/>
    <col min="2764" max="2764" width="8.140625" customWidth="1"/>
    <col min="2765" max="2765" width="14.28515625" customWidth="1"/>
    <col min="3014" max="3014" width="41.5703125" customWidth="1"/>
    <col min="3015" max="3015" width="13.28515625" customWidth="1"/>
    <col min="3016" max="3016" width="12.140625" customWidth="1"/>
    <col min="3017" max="3017" width="11.7109375" customWidth="1"/>
    <col min="3018" max="3018" width="12.5703125" customWidth="1"/>
    <col min="3019" max="3019" width="6.5703125" customWidth="1"/>
    <col min="3020" max="3020" width="8.140625" customWidth="1"/>
    <col min="3021" max="3021" width="14.28515625" customWidth="1"/>
    <col min="3270" max="3270" width="41.5703125" customWidth="1"/>
    <col min="3271" max="3271" width="13.28515625" customWidth="1"/>
    <col min="3272" max="3272" width="12.140625" customWidth="1"/>
    <col min="3273" max="3273" width="11.7109375" customWidth="1"/>
    <col min="3274" max="3274" width="12.5703125" customWidth="1"/>
    <col min="3275" max="3275" width="6.5703125" customWidth="1"/>
    <col min="3276" max="3276" width="8.140625" customWidth="1"/>
    <col min="3277" max="3277" width="14.28515625" customWidth="1"/>
    <col min="3526" max="3526" width="41.5703125" customWidth="1"/>
    <col min="3527" max="3527" width="13.28515625" customWidth="1"/>
    <col min="3528" max="3528" width="12.140625" customWidth="1"/>
    <col min="3529" max="3529" width="11.7109375" customWidth="1"/>
    <col min="3530" max="3530" width="12.5703125" customWidth="1"/>
    <col min="3531" max="3531" width="6.5703125" customWidth="1"/>
    <col min="3532" max="3532" width="8.140625" customWidth="1"/>
    <col min="3533" max="3533" width="14.28515625" customWidth="1"/>
    <col min="3782" max="3782" width="41.5703125" customWidth="1"/>
    <col min="3783" max="3783" width="13.28515625" customWidth="1"/>
    <col min="3784" max="3784" width="12.140625" customWidth="1"/>
    <col min="3785" max="3785" width="11.7109375" customWidth="1"/>
    <col min="3786" max="3786" width="12.5703125" customWidth="1"/>
    <col min="3787" max="3787" width="6.5703125" customWidth="1"/>
    <col min="3788" max="3788" width="8.140625" customWidth="1"/>
    <col min="3789" max="3789" width="14.28515625" customWidth="1"/>
    <col min="4038" max="4038" width="41.5703125" customWidth="1"/>
    <col min="4039" max="4039" width="13.28515625" customWidth="1"/>
    <col min="4040" max="4040" width="12.140625" customWidth="1"/>
    <col min="4041" max="4041" width="11.7109375" customWidth="1"/>
    <col min="4042" max="4042" width="12.5703125" customWidth="1"/>
    <col min="4043" max="4043" width="6.5703125" customWidth="1"/>
    <col min="4044" max="4044" width="8.140625" customWidth="1"/>
    <col min="4045" max="4045" width="14.28515625" customWidth="1"/>
    <col min="4294" max="4294" width="41.5703125" customWidth="1"/>
    <col min="4295" max="4295" width="13.28515625" customWidth="1"/>
    <col min="4296" max="4296" width="12.140625" customWidth="1"/>
    <col min="4297" max="4297" width="11.7109375" customWidth="1"/>
    <col min="4298" max="4298" width="12.5703125" customWidth="1"/>
    <col min="4299" max="4299" width="6.5703125" customWidth="1"/>
    <col min="4300" max="4300" width="8.140625" customWidth="1"/>
    <col min="4301" max="4301" width="14.28515625" customWidth="1"/>
    <col min="4550" max="4550" width="41.5703125" customWidth="1"/>
    <col min="4551" max="4551" width="13.28515625" customWidth="1"/>
    <col min="4552" max="4552" width="12.140625" customWidth="1"/>
    <col min="4553" max="4553" width="11.7109375" customWidth="1"/>
    <col min="4554" max="4554" width="12.5703125" customWidth="1"/>
    <col min="4555" max="4555" width="6.5703125" customWidth="1"/>
    <col min="4556" max="4556" width="8.140625" customWidth="1"/>
    <col min="4557" max="4557" width="14.28515625" customWidth="1"/>
    <col min="4806" max="4806" width="41.5703125" customWidth="1"/>
    <col min="4807" max="4807" width="13.28515625" customWidth="1"/>
    <col min="4808" max="4808" width="12.140625" customWidth="1"/>
    <col min="4809" max="4809" width="11.7109375" customWidth="1"/>
    <col min="4810" max="4810" width="12.5703125" customWidth="1"/>
    <col min="4811" max="4811" width="6.5703125" customWidth="1"/>
    <col min="4812" max="4812" width="8.140625" customWidth="1"/>
    <col min="4813" max="4813" width="14.28515625" customWidth="1"/>
    <col min="5062" max="5062" width="41.5703125" customWidth="1"/>
    <col min="5063" max="5063" width="13.28515625" customWidth="1"/>
    <col min="5064" max="5064" width="12.140625" customWidth="1"/>
    <col min="5065" max="5065" width="11.7109375" customWidth="1"/>
    <col min="5066" max="5066" width="12.5703125" customWidth="1"/>
    <col min="5067" max="5067" width="6.5703125" customWidth="1"/>
    <col min="5068" max="5068" width="8.140625" customWidth="1"/>
    <col min="5069" max="5069" width="14.28515625" customWidth="1"/>
    <col min="5318" max="5318" width="41.5703125" customWidth="1"/>
    <col min="5319" max="5319" width="13.28515625" customWidth="1"/>
    <col min="5320" max="5320" width="12.140625" customWidth="1"/>
    <col min="5321" max="5321" width="11.7109375" customWidth="1"/>
    <col min="5322" max="5322" width="12.5703125" customWidth="1"/>
    <col min="5323" max="5323" width="6.5703125" customWidth="1"/>
    <col min="5324" max="5324" width="8.140625" customWidth="1"/>
    <col min="5325" max="5325" width="14.28515625" customWidth="1"/>
    <col min="5574" max="5574" width="41.5703125" customWidth="1"/>
    <col min="5575" max="5575" width="13.28515625" customWidth="1"/>
    <col min="5576" max="5576" width="12.140625" customWidth="1"/>
    <col min="5577" max="5577" width="11.7109375" customWidth="1"/>
    <col min="5578" max="5578" width="12.5703125" customWidth="1"/>
    <col min="5579" max="5579" width="6.5703125" customWidth="1"/>
    <col min="5580" max="5580" width="8.140625" customWidth="1"/>
    <col min="5581" max="5581" width="14.28515625" customWidth="1"/>
    <col min="5830" max="5830" width="41.5703125" customWidth="1"/>
    <col min="5831" max="5831" width="13.28515625" customWidth="1"/>
    <col min="5832" max="5832" width="12.140625" customWidth="1"/>
    <col min="5833" max="5833" width="11.7109375" customWidth="1"/>
    <col min="5834" max="5834" width="12.5703125" customWidth="1"/>
    <col min="5835" max="5835" width="6.5703125" customWidth="1"/>
    <col min="5836" max="5836" width="8.140625" customWidth="1"/>
    <col min="5837" max="5837" width="14.28515625" customWidth="1"/>
    <col min="6086" max="6086" width="41.5703125" customWidth="1"/>
    <col min="6087" max="6087" width="13.28515625" customWidth="1"/>
    <col min="6088" max="6088" width="12.140625" customWidth="1"/>
    <col min="6089" max="6089" width="11.7109375" customWidth="1"/>
    <col min="6090" max="6090" width="12.5703125" customWidth="1"/>
    <col min="6091" max="6091" width="6.5703125" customWidth="1"/>
    <col min="6092" max="6092" width="8.140625" customWidth="1"/>
    <col min="6093" max="6093" width="14.28515625" customWidth="1"/>
    <col min="6342" max="6342" width="41.5703125" customWidth="1"/>
    <col min="6343" max="6343" width="13.28515625" customWidth="1"/>
    <col min="6344" max="6344" width="12.140625" customWidth="1"/>
    <col min="6345" max="6345" width="11.7109375" customWidth="1"/>
    <col min="6346" max="6346" width="12.5703125" customWidth="1"/>
    <col min="6347" max="6347" width="6.5703125" customWidth="1"/>
    <col min="6348" max="6348" width="8.140625" customWidth="1"/>
    <col min="6349" max="6349" width="14.28515625" customWidth="1"/>
    <col min="6598" max="6598" width="41.5703125" customWidth="1"/>
    <col min="6599" max="6599" width="13.28515625" customWidth="1"/>
    <col min="6600" max="6600" width="12.140625" customWidth="1"/>
    <col min="6601" max="6601" width="11.7109375" customWidth="1"/>
    <col min="6602" max="6602" width="12.5703125" customWidth="1"/>
    <col min="6603" max="6603" width="6.5703125" customWidth="1"/>
    <col min="6604" max="6604" width="8.140625" customWidth="1"/>
    <col min="6605" max="6605" width="14.28515625" customWidth="1"/>
    <col min="6854" max="6854" width="41.5703125" customWidth="1"/>
    <col min="6855" max="6855" width="13.28515625" customWidth="1"/>
    <col min="6856" max="6856" width="12.140625" customWidth="1"/>
    <col min="6857" max="6857" width="11.7109375" customWidth="1"/>
    <col min="6858" max="6858" width="12.5703125" customWidth="1"/>
    <col min="6859" max="6859" width="6.5703125" customWidth="1"/>
    <col min="6860" max="6860" width="8.140625" customWidth="1"/>
    <col min="6861" max="6861" width="14.28515625" customWidth="1"/>
    <col min="7110" max="7110" width="41.5703125" customWidth="1"/>
    <col min="7111" max="7111" width="13.28515625" customWidth="1"/>
    <col min="7112" max="7112" width="12.140625" customWidth="1"/>
    <col min="7113" max="7113" width="11.7109375" customWidth="1"/>
    <col min="7114" max="7114" width="12.5703125" customWidth="1"/>
    <col min="7115" max="7115" width="6.5703125" customWidth="1"/>
    <col min="7116" max="7116" width="8.140625" customWidth="1"/>
    <col min="7117" max="7117" width="14.28515625" customWidth="1"/>
    <col min="7366" max="7366" width="41.5703125" customWidth="1"/>
    <col min="7367" max="7367" width="13.28515625" customWidth="1"/>
    <col min="7368" max="7368" width="12.140625" customWidth="1"/>
    <col min="7369" max="7369" width="11.7109375" customWidth="1"/>
    <col min="7370" max="7370" width="12.5703125" customWidth="1"/>
    <col min="7371" max="7371" width="6.5703125" customWidth="1"/>
    <col min="7372" max="7372" width="8.140625" customWidth="1"/>
    <col min="7373" max="7373" width="14.28515625" customWidth="1"/>
    <col min="7622" max="7622" width="41.5703125" customWidth="1"/>
    <col min="7623" max="7623" width="13.28515625" customWidth="1"/>
    <col min="7624" max="7624" width="12.140625" customWidth="1"/>
    <col min="7625" max="7625" width="11.7109375" customWidth="1"/>
    <col min="7626" max="7626" width="12.5703125" customWidth="1"/>
    <col min="7627" max="7627" width="6.5703125" customWidth="1"/>
    <col min="7628" max="7628" width="8.140625" customWidth="1"/>
    <col min="7629" max="7629" width="14.28515625" customWidth="1"/>
    <col min="7878" max="7878" width="41.5703125" customWidth="1"/>
    <col min="7879" max="7879" width="13.28515625" customWidth="1"/>
    <col min="7880" max="7880" width="12.140625" customWidth="1"/>
    <col min="7881" max="7881" width="11.7109375" customWidth="1"/>
    <col min="7882" max="7882" width="12.5703125" customWidth="1"/>
    <col min="7883" max="7883" width="6.5703125" customWidth="1"/>
    <col min="7884" max="7884" width="8.140625" customWidth="1"/>
    <col min="7885" max="7885" width="14.28515625" customWidth="1"/>
    <col min="8134" max="8134" width="41.5703125" customWidth="1"/>
    <col min="8135" max="8135" width="13.28515625" customWidth="1"/>
    <col min="8136" max="8136" width="12.140625" customWidth="1"/>
    <col min="8137" max="8137" width="11.7109375" customWidth="1"/>
    <col min="8138" max="8138" width="12.5703125" customWidth="1"/>
    <col min="8139" max="8139" width="6.5703125" customWidth="1"/>
    <col min="8140" max="8140" width="8.140625" customWidth="1"/>
    <col min="8141" max="8141" width="14.28515625" customWidth="1"/>
    <col min="8390" max="8390" width="41.5703125" customWidth="1"/>
    <col min="8391" max="8391" width="13.28515625" customWidth="1"/>
    <col min="8392" max="8392" width="12.140625" customWidth="1"/>
    <col min="8393" max="8393" width="11.7109375" customWidth="1"/>
    <col min="8394" max="8394" width="12.5703125" customWidth="1"/>
    <col min="8395" max="8395" width="6.5703125" customWidth="1"/>
    <col min="8396" max="8396" width="8.140625" customWidth="1"/>
    <col min="8397" max="8397" width="14.28515625" customWidth="1"/>
    <col min="8646" max="8646" width="41.5703125" customWidth="1"/>
    <col min="8647" max="8647" width="13.28515625" customWidth="1"/>
    <col min="8648" max="8648" width="12.140625" customWidth="1"/>
    <col min="8649" max="8649" width="11.7109375" customWidth="1"/>
    <col min="8650" max="8650" width="12.5703125" customWidth="1"/>
    <col min="8651" max="8651" width="6.5703125" customWidth="1"/>
    <col min="8652" max="8652" width="8.140625" customWidth="1"/>
    <col min="8653" max="8653" width="14.28515625" customWidth="1"/>
    <col min="8902" max="8902" width="41.5703125" customWidth="1"/>
    <col min="8903" max="8903" width="13.28515625" customWidth="1"/>
    <col min="8904" max="8904" width="12.140625" customWidth="1"/>
    <col min="8905" max="8905" width="11.7109375" customWidth="1"/>
    <col min="8906" max="8906" width="12.5703125" customWidth="1"/>
    <col min="8907" max="8907" width="6.5703125" customWidth="1"/>
    <col min="8908" max="8908" width="8.140625" customWidth="1"/>
    <col min="8909" max="8909" width="14.28515625" customWidth="1"/>
    <col min="9158" max="9158" width="41.5703125" customWidth="1"/>
    <col min="9159" max="9159" width="13.28515625" customWidth="1"/>
    <col min="9160" max="9160" width="12.140625" customWidth="1"/>
    <col min="9161" max="9161" width="11.7109375" customWidth="1"/>
    <col min="9162" max="9162" width="12.5703125" customWidth="1"/>
    <col min="9163" max="9163" width="6.5703125" customWidth="1"/>
    <col min="9164" max="9164" width="8.140625" customWidth="1"/>
    <col min="9165" max="9165" width="14.28515625" customWidth="1"/>
    <col min="9414" max="9414" width="41.5703125" customWidth="1"/>
    <col min="9415" max="9415" width="13.28515625" customWidth="1"/>
    <col min="9416" max="9416" width="12.140625" customWidth="1"/>
    <col min="9417" max="9417" width="11.7109375" customWidth="1"/>
    <col min="9418" max="9418" width="12.5703125" customWidth="1"/>
    <col min="9419" max="9419" width="6.5703125" customWidth="1"/>
    <col min="9420" max="9420" width="8.140625" customWidth="1"/>
    <col min="9421" max="9421" width="14.28515625" customWidth="1"/>
    <col min="9670" max="9670" width="41.5703125" customWidth="1"/>
    <col min="9671" max="9671" width="13.28515625" customWidth="1"/>
    <col min="9672" max="9672" width="12.140625" customWidth="1"/>
    <col min="9673" max="9673" width="11.7109375" customWidth="1"/>
    <col min="9674" max="9674" width="12.5703125" customWidth="1"/>
    <col min="9675" max="9675" width="6.5703125" customWidth="1"/>
    <col min="9676" max="9676" width="8.140625" customWidth="1"/>
    <col min="9677" max="9677" width="14.28515625" customWidth="1"/>
    <col min="9926" max="9926" width="41.5703125" customWidth="1"/>
    <col min="9927" max="9927" width="13.28515625" customWidth="1"/>
    <col min="9928" max="9928" width="12.140625" customWidth="1"/>
    <col min="9929" max="9929" width="11.7109375" customWidth="1"/>
    <col min="9930" max="9930" width="12.5703125" customWidth="1"/>
    <col min="9931" max="9931" width="6.5703125" customWidth="1"/>
    <col min="9932" max="9932" width="8.140625" customWidth="1"/>
    <col min="9933" max="9933" width="14.28515625" customWidth="1"/>
    <col min="10182" max="10182" width="41.5703125" customWidth="1"/>
    <col min="10183" max="10183" width="13.28515625" customWidth="1"/>
    <col min="10184" max="10184" width="12.140625" customWidth="1"/>
    <col min="10185" max="10185" width="11.7109375" customWidth="1"/>
    <col min="10186" max="10186" width="12.5703125" customWidth="1"/>
    <col min="10187" max="10187" width="6.5703125" customWidth="1"/>
    <col min="10188" max="10188" width="8.140625" customWidth="1"/>
    <col min="10189" max="10189" width="14.28515625" customWidth="1"/>
    <col min="10438" max="10438" width="41.5703125" customWidth="1"/>
    <col min="10439" max="10439" width="13.28515625" customWidth="1"/>
    <col min="10440" max="10440" width="12.140625" customWidth="1"/>
    <col min="10441" max="10441" width="11.7109375" customWidth="1"/>
    <col min="10442" max="10442" width="12.5703125" customWidth="1"/>
    <col min="10443" max="10443" width="6.5703125" customWidth="1"/>
    <col min="10444" max="10444" width="8.140625" customWidth="1"/>
    <col min="10445" max="10445" width="14.28515625" customWidth="1"/>
    <col min="10694" max="10694" width="41.5703125" customWidth="1"/>
    <col min="10695" max="10695" width="13.28515625" customWidth="1"/>
    <col min="10696" max="10696" width="12.140625" customWidth="1"/>
    <col min="10697" max="10697" width="11.7109375" customWidth="1"/>
    <col min="10698" max="10698" width="12.5703125" customWidth="1"/>
    <col min="10699" max="10699" width="6.5703125" customWidth="1"/>
    <col min="10700" max="10700" width="8.140625" customWidth="1"/>
    <col min="10701" max="10701" width="14.28515625" customWidth="1"/>
    <col min="10950" max="10950" width="41.5703125" customWidth="1"/>
    <col min="10951" max="10951" width="13.28515625" customWidth="1"/>
    <col min="10952" max="10952" width="12.140625" customWidth="1"/>
    <col min="10953" max="10953" width="11.7109375" customWidth="1"/>
    <col min="10954" max="10954" width="12.5703125" customWidth="1"/>
    <col min="10955" max="10955" width="6.5703125" customWidth="1"/>
    <col min="10956" max="10956" width="8.140625" customWidth="1"/>
    <col min="10957" max="10957" width="14.28515625" customWidth="1"/>
    <col min="11206" max="11206" width="41.5703125" customWidth="1"/>
    <col min="11207" max="11207" width="13.28515625" customWidth="1"/>
    <col min="11208" max="11208" width="12.140625" customWidth="1"/>
    <col min="11209" max="11209" width="11.7109375" customWidth="1"/>
    <col min="11210" max="11210" width="12.5703125" customWidth="1"/>
    <col min="11211" max="11211" width="6.5703125" customWidth="1"/>
    <col min="11212" max="11212" width="8.140625" customWidth="1"/>
    <col min="11213" max="11213" width="14.28515625" customWidth="1"/>
    <col min="11462" max="11462" width="41.5703125" customWidth="1"/>
    <col min="11463" max="11463" width="13.28515625" customWidth="1"/>
    <col min="11464" max="11464" width="12.140625" customWidth="1"/>
    <col min="11465" max="11465" width="11.7109375" customWidth="1"/>
    <col min="11466" max="11466" width="12.5703125" customWidth="1"/>
    <col min="11467" max="11467" width="6.5703125" customWidth="1"/>
    <col min="11468" max="11468" width="8.140625" customWidth="1"/>
    <col min="11469" max="11469" width="14.28515625" customWidth="1"/>
    <col min="11718" max="11718" width="41.5703125" customWidth="1"/>
    <col min="11719" max="11719" width="13.28515625" customWidth="1"/>
    <col min="11720" max="11720" width="12.140625" customWidth="1"/>
    <col min="11721" max="11721" width="11.7109375" customWidth="1"/>
    <col min="11722" max="11722" width="12.5703125" customWidth="1"/>
    <col min="11723" max="11723" width="6.5703125" customWidth="1"/>
    <col min="11724" max="11724" width="8.140625" customWidth="1"/>
    <col min="11725" max="11725" width="14.28515625" customWidth="1"/>
    <col min="11974" max="11974" width="41.5703125" customWidth="1"/>
    <col min="11975" max="11975" width="13.28515625" customWidth="1"/>
    <col min="11976" max="11976" width="12.140625" customWidth="1"/>
    <col min="11977" max="11977" width="11.7109375" customWidth="1"/>
    <col min="11978" max="11978" width="12.5703125" customWidth="1"/>
    <col min="11979" max="11979" width="6.5703125" customWidth="1"/>
    <col min="11980" max="11980" width="8.140625" customWidth="1"/>
    <col min="11981" max="11981" width="14.28515625" customWidth="1"/>
    <col min="12230" max="12230" width="41.5703125" customWidth="1"/>
    <col min="12231" max="12231" width="13.28515625" customWidth="1"/>
    <col min="12232" max="12232" width="12.140625" customWidth="1"/>
    <col min="12233" max="12233" width="11.7109375" customWidth="1"/>
    <col min="12234" max="12234" width="12.5703125" customWidth="1"/>
    <col min="12235" max="12235" width="6.5703125" customWidth="1"/>
    <col min="12236" max="12236" width="8.140625" customWidth="1"/>
    <col min="12237" max="12237" width="14.28515625" customWidth="1"/>
    <col min="12486" max="12486" width="41.5703125" customWidth="1"/>
    <col min="12487" max="12487" width="13.28515625" customWidth="1"/>
    <col min="12488" max="12488" width="12.140625" customWidth="1"/>
    <col min="12489" max="12489" width="11.7109375" customWidth="1"/>
    <col min="12490" max="12490" width="12.5703125" customWidth="1"/>
    <col min="12491" max="12491" width="6.5703125" customWidth="1"/>
    <col min="12492" max="12492" width="8.140625" customWidth="1"/>
    <col min="12493" max="12493" width="14.28515625" customWidth="1"/>
    <col min="12742" max="12742" width="41.5703125" customWidth="1"/>
    <col min="12743" max="12743" width="13.28515625" customWidth="1"/>
    <col min="12744" max="12744" width="12.140625" customWidth="1"/>
    <col min="12745" max="12745" width="11.7109375" customWidth="1"/>
    <col min="12746" max="12746" width="12.5703125" customWidth="1"/>
    <col min="12747" max="12747" width="6.5703125" customWidth="1"/>
    <col min="12748" max="12748" width="8.140625" customWidth="1"/>
    <col min="12749" max="12749" width="14.28515625" customWidth="1"/>
    <col min="12998" max="12998" width="41.5703125" customWidth="1"/>
    <col min="12999" max="12999" width="13.28515625" customWidth="1"/>
    <col min="13000" max="13000" width="12.140625" customWidth="1"/>
    <col min="13001" max="13001" width="11.7109375" customWidth="1"/>
    <col min="13002" max="13002" width="12.5703125" customWidth="1"/>
    <col min="13003" max="13003" width="6.5703125" customWidth="1"/>
    <col min="13004" max="13004" width="8.140625" customWidth="1"/>
    <col min="13005" max="13005" width="14.28515625" customWidth="1"/>
    <col min="13254" max="13254" width="41.5703125" customWidth="1"/>
    <col min="13255" max="13255" width="13.28515625" customWidth="1"/>
    <col min="13256" max="13256" width="12.140625" customWidth="1"/>
    <col min="13257" max="13257" width="11.7109375" customWidth="1"/>
    <col min="13258" max="13258" width="12.5703125" customWidth="1"/>
    <col min="13259" max="13259" width="6.5703125" customWidth="1"/>
    <col min="13260" max="13260" width="8.140625" customWidth="1"/>
    <col min="13261" max="13261" width="14.28515625" customWidth="1"/>
    <col min="13510" max="13510" width="41.5703125" customWidth="1"/>
    <col min="13511" max="13511" width="13.28515625" customWidth="1"/>
    <col min="13512" max="13512" width="12.140625" customWidth="1"/>
    <col min="13513" max="13513" width="11.7109375" customWidth="1"/>
    <col min="13514" max="13514" width="12.5703125" customWidth="1"/>
    <col min="13515" max="13515" width="6.5703125" customWidth="1"/>
    <col min="13516" max="13516" width="8.140625" customWidth="1"/>
    <col min="13517" max="13517" width="14.28515625" customWidth="1"/>
    <col min="13766" max="13766" width="41.5703125" customWidth="1"/>
    <col min="13767" max="13767" width="13.28515625" customWidth="1"/>
    <col min="13768" max="13768" width="12.140625" customWidth="1"/>
    <col min="13769" max="13769" width="11.7109375" customWidth="1"/>
    <col min="13770" max="13770" width="12.5703125" customWidth="1"/>
    <col min="13771" max="13771" width="6.5703125" customWidth="1"/>
    <col min="13772" max="13772" width="8.140625" customWidth="1"/>
    <col min="13773" max="13773" width="14.28515625" customWidth="1"/>
    <col min="14022" max="14022" width="41.5703125" customWidth="1"/>
    <col min="14023" max="14023" width="13.28515625" customWidth="1"/>
    <col min="14024" max="14024" width="12.140625" customWidth="1"/>
    <col min="14025" max="14025" width="11.7109375" customWidth="1"/>
    <col min="14026" max="14026" width="12.5703125" customWidth="1"/>
    <col min="14027" max="14027" width="6.5703125" customWidth="1"/>
    <col min="14028" max="14028" width="8.140625" customWidth="1"/>
    <col min="14029" max="14029" width="14.28515625" customWidth="1"/>
    <col min="14278" max="14278" width="41.5703125" customWidth="1"/>
    <col min="14279" max="14279" width="13.28515625" customWidth="1"/>
    <col min="14280" max="14280" width="12.140625" customWidth="1"/>
    <col min="14281" max="14281" width="11.7109375" customWidth="1"/>
    <col min="14282" max="14282" width="12.5703125" customWidth="1"/>
    <col min="14283" max="14283" width="6.5703125" customWidth="1"/>
    <col min="14284" max="14284" width="8.140625" customWidth="1"/>
    <col min="14285" max="14285" width="14.28515625" customWidth="1"/>
    <col min="14534" max="14534" width="41.5703125" customWidth="1"/>
    <col min="14535" max="14535" width="13.28515625" customWidth="1"/>
    <col min="14536" max="14536" width="12.140625" customWidth="1"/>
    <col min="14537" max="14537" width="11.7109375" customWidth="1"/>
    <col min="14538" max="14538" width="12.5703125" customWidth="1"/>
    <col min="14539" max="14539" width="6.5703125" customWidth="1"/>
    <col min="14540" max="14540" width="8.140625" customWidth="1"/>
    <col min="14541" max="14541" width="14.28515625" customWidth="1"/>
    <col min="14790" max="14790" width="41.5703125" customWidth="1"/>
    <col min="14791" max="14791" width="13.28515625" customWidth="1"/>
    <col min="14792" max="14792" width="12.140625" customWidth="1"/>
    <col min="14793" max="14793" width="11.7109375" customWidth="1"/>
    <col min="14794" max="14794" width="12.5703125" customWidth="1"/>
    <col min="14795" max="14795" width="6.5703125" customWidth="1"/>
    <col min="14796" max="14796" width="8.140625" customWidth="1"/>
    <col min="14797" max="14797" width="14.28515625" customWidth="1"/>
    <col min="15046" max="15046" width="41.5703125" customWidth="1"/>
    <col min="15047" max="15047" width="13.28515625" customWidth="1"/>
    <col min="15048" max="15048" width="12.140625" customWidth="1"/>
    <col min="15049" max="15049" width="11.7109375" customWidth="1"/>
    <col min="15050" max="15050" width="12.5703125" customWidth="1"/>
    <col min="15051" max="15051" width="6.5703125" customWidth="1"/>
    <col min="15052" max="15052" width="8.140625" customWidth="1"/>
    <col min="15053" max="15053" width="14.28515625" customWidth="1"/>
    <col min="15302" max="15302" width="41.5703125" customWidth="1"/>
    <col min="15303" max="15303" width="13.28515625" customWidth="1"/>
    <col min="15304" max="15304" width="12.140625" customWidth="1"/>
    <col min="15305" max="15305" width="11.7109375" customWidth="1"/>
    <col min="15306" max="15306" width="12.5703125" customWidth="1"/>
    <col min="15307" max="15307" width="6.5703125" customWidth="1"/>
    <col min="15308" max="15308" width="8.140625" customWidth="1"/>
    <col min="15309" max="15309" width="14.28515625" customWidth="1"/>
    <col min="15558" max="15558" width="41.5703125" customWidth="1"/>
    <col min="15559" max="15559" width="13.28515625" customWidth="1"/>
    <col min="15560" max="15560" width="12.140625" customWidth="1"/>
    <col min="15561" max="15561" width="11.7109375" customWidth="1"/>
    <col min="15562" max="15562" width="12.5703125" customWidth="1"/>
    <col min="15563" max="15563" width="6.5703125" customWidth="1"/>
    <col min="15564" max="15564" width="8.140625" customWidth="1"/>
    <col min="15565" max="15565" width="14.28515625" customWidth="1"/>
    <col min="15814" max="15814" width="41.5703125" customWidth="1"/>
    <col min="15815" max="15815" width="13.28515625" customWidth="1"/>
    <col min="15816" max="15816" width="12.140625" customWidth="1"/>
    <col min="15817" max="15817" width="11.7109375" customWidth="1"/>
    <col min="15818" max="15818" width="12.5703125" customWidth="1"/>
    <col min="15819" max="15819" width="6.5703125" customWidth="1"/>
    <col min="15820" max="15820" width="8.140625" customWidth="1"/>
    <col min="15821" max="15821" width="14.28515625" customWidth="1"/>
    <col min="16070" max="16070" width="41.5703125" customWidth="1"/>
    <col min="16071" max="16071" width="13.28515625" customWidth="1"/>
    <col min="16072" max="16072" width="12.140625" customWidth="1"/>
    <col min="16073" max="16073" width="11.7109375" customWidth="1"/>
    <col min="16074" max="16074" width="12.5703125" customWidth="1"/>
    <col min="16075" max="16075" width="6.5703125" customWidth="1"/>
    <col min="16076" max="16076" width="8.140625" customWidth="1"/>
    <col min="16077" max="16077" width="14.28515625" customWidth="1"/>
  </cols>
  <sheetData>
    <row r="1" spans="1:18" ht="18" x14ac:dyDescent="0.25">
      <c r="A1" s="13" t="s">
        <v>28</v>
      </c>
      <c r="B1" s="13"/>
      <c r="C1" s="13"/>
      <c r="D1" s="13"/>
      <c r="E1" s="13"/>
      <c r="F1" s="8"/>
      <c r="G1" s="8"/>
      <c r="H1" s="8"/>
      <c r="I1" s="8"/>
      <c r="J1" s="8"/>
      <c r="K1" s="9"/>
      <c r="L1" s="9"/>
      <c r="M1" s="9"/>
      <c r="N1" s="9"/>
    </row>
    <row r="2" spans="1:18" ht="18" x14ac:dyDescent="0.25">
      <c r="A2" s="13"/>
      <c r="B2" s="13"/>
      <c r="C2" s="13"/>
      <c r="D2" s="13"/>
      <c r="E2" s="13"/>
      <c r="F2" s="8"/>
      <c r="G2" s="8"/>
      <c r="H2" s="8"/>
      <c r="I2" s="8"/>
      <c r="J2" s="8"/>
      <c r="K2" s="9"/>
      <c r="L2" s="9"/>
      <c r="M2" s="9"/>
      <c r="N2" s="9"/>
    </row>
    <row r="3" spans="1:18" ht="18" x14ac:dyDescent="0.25">
      <c r="A3" s="13" t="s">
        <v>95</v>
      </c>
      <c r="B3" s="13"/>
      <c r="C3" s="13"/>
      <c r="D3" s="13"/>
      <c r="E3" s="13"/>
      <c r="F3" s="8"/>
      <c r="G3" s="8"/>
      <c r="H3" s="8"/>
      <c r="I3" s="8"/>
      <c r="J3" s="8"/>
      <c r="K3" s="9"/>
      <c r="L3" s="9"/>
      <c r="M3" s="9"/>
      <c r="N3" s="9"/>
    </row>
    <row r="4" spans="1:18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9"/>
      <c r="L4" s="9"/>
      <c r="M4" s="9"/>
      <c r="N4" s="9"/>
    </row>
    <row r="5" spans="1:18" ht="18" x14ac:dyDescent="0.25">
      <c r="A5" s="210" t="s">
        <v>6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</row>
    <row r="6" spans="1:18" x14ac:dyDescent="0.25">
      <c r="A6" s="9"/>
      <c r="B6" s="9"/>
      <c r="C6" s="9"/>
      <c r="D6" s="9"/>
      <c r="E6" s="9"/>
      <c r="F6" s="10"/>
      <c r="G6" s="9"/>
      <c r="H6" s="9"/>
      <c r="I6" s="9"/>
      <c r="J6" s="9"/>
      <c r="K6" s="9"/>
      <c r="L6" s="9"/>
      <c r="M6" s="9"/>
      <c r="N6" s="9"/>
    </row>
    <row r="7" spans="1:18" ht="36" customHeight="1" x14ac:dyDescent="0.25">
      <c r="A7" s="218" t="s">
        <v>30</v>
      </c>
      <c r="B7" s="218" t="s">
        <v>43</v>
      </c>
      <c r="C7" s="220" t="s">
        <v>1</v>
      </c>
      <c r="D7" s="220" t="s">
        <v>115</v>
      </c>
      <c r="E7" s="191" t="s">
        <v>126</v>
      </c>
      <c r="F7" s="220" t="s">
        <v>9</v>
      </c>
      <c r="G7" s="220"/>
      <c r="H7" s="220" t="s">
        <v>10</v>
      </c>
      <c r="I7" s="220"/>
      <c r="J7" s="218" t="s">
        <v>91</v>
      </c>
      <c r="K7" s="221" t="s">
        <v>112</v>
      </c>
      <c r="L7" s="222"/>
      <c r="M7" s="220" t="s">
        <v>3</v>
      </c>
      <c r="N7" s="220"/>
      <c r="O7" s="191" t="s">
        <v>12</v>
      </c>
      <c r="P7" s="191" t="s">
        <v>11</v>
      </c>
    </row>
    <row r="8" spans="1:18" ht="22.5" x14ac:dyDescent="0.25">
      <c r="A8" s="219"/>
      <c r="B8" s="223"/>
      <c r="C8" s="220"/>
      <c r="D8" s="220"/>
      <c r="E8" s="191"/>
      <c r="F8" s="11" t="s">
        <v>4</v>
      </c>
      <c r="G8" s="11" t="s">
        <v>5</v>
      </c>
      <c r="H8" s="20" t="s">
        <v>4</v>
      </c>
      <c r="I8" s="20" t="s">
        <v>5</v>
      </c>
      <c r="J8" s="223"/>
      <c r="K8" s="11" t="s">
        <v>4</v>
      </c>
      <c r="L8" s="11" t="s">
        <v>5</v>
      </c>
      <c r="M8" s="11" t="s">
        <v>4</v>
      </c>
      <c r="N8" s="11" t="s">
        <v>5</v>
      </c>
      <c r="O8" s="191"/>
      <c r="P8" s="191"/>
    </row>
    <row r="9" spans="1:18" ht="0.75" customHeight="1" x14ac:dyDescent="0.25">
      <c r="A9" s="3"/>
      <c r="B9" s="3"/>
      <c r="C9" s="3"/>
      <c r="D9" s="3"/>
      <c r="E9" s="3"/>
      <c r="F9" s="4"/>
      <c r="G9" s="3"/>
      <c r="H9" s="3"/>
      <c r="I9" s="3"/>
      <c r="J9" s="3"/>
      <c r="K9" s="4"/>
      <c r="L9" s="3"/>
      <c r="M9" s="4"/>
      <c r="N9" s="3"/>
    </row>
    <row r="10" spans="1:18" ht="11.25" customHeight="1" x14ac:dyDescent="0.25"/>
    <row r="11" spans="1:18" ht="32.25" customHeight="1" x14ac:dyDescent="0.25">
      <c r="A11" s="103" t="s">
        <v>44</v>
      </c>
      <c r="B11" s="100">
        <v>576</v>
      </c>
      <c r="C11" s="230" t="s">
        <v>72</v>
      </c>
      <c r="D11" s="199" t="s">
        <v>120</v>
      </c>
      <c r="E11" s="206">
        <v>2388917</v>
      </c>
      <c r="F11" s="224">
        <v>66777.600000000006</v>
      </c>
      <c r="G11" s="224">
        <v>5402307.8399999999</v>
      </c>
      <c r="H11" s="25">
        <v>43761.61</v>
      </c>
      <c r="I11" s="25">
        <v>2784113.63</v>
      </c>
      <c r="J11" s="100" t="s">
        <v>92</v>
      </c>
      <c r="K11" s="25">
        <v>20821.509999999995</v>
      </c>
      <c r="L11" s="25">
        <v>1684460.159</v>
      </c>
      <c r="M11" s="26">
        <f>+K11/F11</f>
        <v>0.31180380846271794</v>
      </c>
      <c r="N11" s="26">
        <f>+L11/G11</f>
        <v>0.31180380846271805</v>
      </c>
      <c r="O11" s="22" t="s">
        <v>15</v>
      </c>
      <c r="P11" s="23" t="s">
        <v>16</v>
      </c>
      <c r="R11" s="6"/>
    </row>
    <row r="12" spans="1:18" ht="23.25" customHeight="1" x14ac:dyDescent="0.25">
      <c r="A12" s="103" t="s">
        <v>45</v>
      </c>
      <c r="B12" s="100">
        <v>577</v>
      </c>
      <c r="C12" s="231"/>
      <c r="D12" s="200"/>
      <c r="E12" s="207"/>
      <c r="F12" s="225"/>
      <c r="G12" s="225"/>
      <c r="H12" s="25"/>
      <c r="I12" s="25"/>
      <c r="J12" s="100" t="s">
        <v>92</v>
      </c>
      <c r="K12" s="25">
        <v>3091.47</v>
      </c>
      <c r="L12" s="25">
        <v>250099.92300000001</v>
      </c>
      <c r="M12" s="26">
        <f>+K12/F11</f>
        <v>4.6295015094882111E-2</v>
      </c>
      <c r="N12" s="26">
        <f>+L12/G11</f>
        <v>4.6295015094882118E-2</v>
      </c>
      <c r="O12" s="22"/>
      <c r="P12" s="23"/>
      <c r="R12" s="6"/>
    </row>
    <row r="13" spans="1:18" ht="22.5" customHeight="1" x14ac:dyDescent="0.25">
      <c r="A13" s="36">
        <f t="shared" ref="A13" si="0">SUM(A11:A12)</f>
        <v>0</v>
      </c>
      <c r="B13" s="105"/>
      <c r="C13" s="228" t="s">
        <v>82</v>
      </c>
      <c r="D13" s="229"/>
      <c r="E13" s="177"/>
      <c r="F13" s="50"/>
      <c r="G13" s="36"/>
      <c r="H13" s="36">
        <f t="shared" ref="H13" si="1">SUM(H11:H12)</f>
        <v>43761.61</v>
      </c>
      <c r="I13" s="84"/>
      <c r="J13" s="105"/>
      <c r="K13" s="108">
        <f>K11+K12</f>
        <v>23912.979999999996</v>
      </c>
      <c r="L13" s="108">
        <f>L11+L12</f>
        <v>1934560.0819999999</v>
      </c>
      <c r="M13" s="107">
        <f>+K13/F11</f>
        <v>0.35809882355760009</v>
      </c>
      <c r="N13" s="107">
        <f>+L13/G11</f>
        <v>0.35809882355760014</v>
      </c>
      <c r="O13" s="22"/>
      <c r="P13" s="23"/>
      <c r="R13" s="6"/>
    </row>
    <row r="14" spans="1:18" ht="36.75" customHeight="1" x14ac:dyDescent="0.25">
      <c r="A14" s="106" t="s">
        <v>44</v>
      </c>
      <c r="B14" s="153">
        <v>576</v>
      </c>
      <c r="C14" s="226" t="s">
        <v>71</v>
      </c>
      <c r="D14" s="204" t="s">
        <v>121</v>
      </c>
      <c r="E14" s="206">
        <v>2388917</v>
      </c>
      <c r="F14" s="227">
        <v>44518</v>
      </c>
      <c r="G14" s="227">
        <v>3627804.42</v>
      </c>
      <c r="H14" s="25">
        <v>43761.61</v>
      </c>
      <c r="I14" s="25">
        <v>2784113.63</v>
      </c>
      <c r="J14" s="100" t="s">
        <v>92</v>
      </c>
      <c r="K14" s="25">
        <v>12882.179999999998</v>
      </c>
      <c r="L14" s="25">
        <v>1049768.8481999997</v>
      </c>
      <c r="M14" s="26">
        <f>+K14/F14</f>
        <v>0.28937014241430431</v>
      </c>
      <c r="N14" s="26">
        <f>+L14/G14</f>
        <v>0.28936754209037535</v>
      </c>
      <c r="O14" s="104" t="s">
        <v>15</v>
      </c>
      <c r="P14" s="23" t="s">
        <v>16</v>
      </c>
    </row>
    <row r="15" spans="1:18" ht="24.75" customHeight="1" x14ac:dyDescent="0.25">
      <c r="A15" s="106" t="s">
        <v>45</v>
      </c>
      <c r="B15" s="153">
        <v>577</v>
      </c>
      <c r="C15" s="226"/>
      <c r="D15" s="204"/>
      <c r="E15" s="207"/>
      <c r="F15" s="227"/>
      <c r="G15" s="227"/>
      <c r="H15" s="25"/>
      <c r="I15" s="25"/>
      <c r="J15" s="100" t="s">
        <v>92</v>
      </c>
      <c r="K15" s="25">
        <v>3964.6</v>
      </c>
      <c r="L15" s="25">
        <v>323075.25399999996</v>
      </c>
      <c r="M15" s="26">
        <f>+K15/F14</f>
        <v>8.9056112134417539E-2</v>
      </c>
      <c r="N15" s="26">
        <f>+L15/G14</f>
        <v>8.9055311862705086E-2</v>
      </c>
      <c r="O15" s="43"/>
      <c r="P15" s="44"/>
    </row>
    <row r="16" spans="1:18" ht="22.5" customHeight="1" x14ac:dyDescent="0.25">
      <c r="A16" s="36">
        <f t="shared" ref="A16" si="2">SUM(A14:A15)</f>
        <v>0</v>
      </c>
      <c r="B16" s="105"/>
      <c r="C16" s="188" t="s">
        <v>81</v>
      </c>
      <c r="D16" s="189"/>
      <c r="E16" s="172"/>
      <c r="F16" s="80"/>
      <c r="G16" s="81"/>
      <c r="H16" s="81">
        <f t="shared" ref="H16" si="3">SUM(H14:H15)</f>
        <v>43761.61</v>
      </c>
      <c r="I16" s="78"/>
      <c r="J16" s="109"/>
      <c r="K16" s="110">
        <f>K14+K15</f>
        <v>16846.78</v>
      </c>
      <c r="L16" s="110">
        <f>L14+L15</f>
        <v>1372844.1021999996</v>
      </c>
      <c r="M16" s="58">
        <f>+K16/F14</f>
        <v>0.37842625454872186</v>
      </c>
      <c r="N16" s="58">
        <f>+L16/G14</f>
        <v>0.37842285395308045</v>
      </c>
      <c r="O16" s="43"/>
      <c r="P16" s="44"/>
    </row>
    <row r="17" spans="1:19" ht="22.5" customHeight="1" x14ac:dyDescent="0.25">
      <c r="A17" s="33"/>
      <c r="B17" s="33"/>
      <c r="C17" s="188" t="s">
        <v>46</v>
      </c>
      <c r="D17" s="189"/>
      <c r="E17" s="172"/>
      <c r="F17" s="113">
        <f>F11+F14</f>
        <v>111295.6</v>
      </c>
      <c r="G17" s="113">
        <f>G11+G14</f>
        <v>9030112.2599999998</v>
      </c>
      <c r="H17" s="114">
        <f>H11+H14</f>
        <v>87523.22</v>
      </c>
      <c r="I17" s="114">
        <f>I11+I14</f>
        <v>5568227.2599999998</v>
      </c>
      <c r="J17" s="114"/>
      <c r="K17" s="111">
        <f>K13+K16</f>
        <v>40759.759999999995</v>
      </c>
      <c r="L17" s="111">
        <f>L13+L16</f>
        <v>3307404.1841999996</v>
      </c>
      <c r="M17" s="18">
        <f>+K17/F17</f>
        <v>0.36622975211958059</v>
      </c>
      <c r="N17" s="18">
        <f>+L17/G17</f>
        <v>0.3662639055829412</v>
      </c>
      <c r="O17" s="43"/>
      <c r="P17" s="44"/>
      <c r="S17">
        <f>K17/4</f>
        <v>10189.939999999999</v>
      </c>
    </row>
    <row r="18" spans="1:19" x14ac:dyDescent="0.25">
      <c r="A18" s="38"/>
      <c r="B18" s="38"/>
      <c r="C18" s="39"/>
      <c r="D18" s="40"/>
      <c r="E18" s="40"/>
      <c r="F18" s="41"/>
      <c r="G18" s="41"/>
      <c r="H18" s="41"/>
      <c r="I18" s="41"/>
      <c r="J18" s="41"/>
      <c r="K18" s="41"/>
      <c r="L18" s="41"/>
      <c r="M18" s="42"/>
      <c r="N18" s="42"/>
      <c r="O18" s="43"/>
      <c r="P18" s="44"/>
    </row>
    <row r="19" spans="1:19" x14ac:dyDescent="0.25">
      <c r="A19" s="38"/>
      <c r="B19" s="38"/>
      <c r="C19" s="39"/>
      <c r="D19" s="40"/>
      <c r="E19" s="40"/>
      <c r="F19" s="41"/>
      <c r="G19" s="41"/>
      <c r="H19" s="41"/>
      <c r="I19" s="41"/>
      <c r="J19" s="41"/>
      <c r="K19" s="41"/>
      <c r="L19" s="41"/>
      <c r="M19" s="42"/>
      <c r="N19" s="42"/>
      <c r="O19" s="43"/>
      <c r="P19" s="44"/>
    </row>
    <row r="20" spans="1:19" x14ac:dyDescent="0.25">
      <c r="A20" s="38"/>
      <c r="B20" s="38"/>
      <c r="C20" s="39"/>
      <c r="D20" s="40"/>
      <c r="E20" s="40"/>
      <c r="F20" s="41"/>
      <c r="G20" s="41"/>
      <c r="H20" s="41"/>
      <c r="I20" s="41"/>
      <c r="J20" s="41"/>
      <c r="K20" s="41"/>
      <c r="L20" s="41"/>
      <c r="M20" s="42"/>
      <c r="N20" s="42"/>
      <c r="O20" s="43"/>
      <c r="P20" s="44"/>
    </row>
  </sheetData>
  <mergeCells count="26">
    <mergeCell ref="C16:D16"/>
    <mergeCell ref="C17:D17"/>
    <mergeCell ref="B7:B8"/>
    <mergeCell ref="J7:J8"/>
    <mergeCell ref="G11:G12"/>
    <mergeCell ref="C14:C15"/>
    <mergeCell ref="D14:D15"/>
    <mergeCell ref="F14:F15"/>
    <mergeCell ref="G14:G15"/>
    <mergeCell ref="C13:D13"/>
    <mergeCell ref="C11:C12"/>
    <mergeCell ref="D11:D12"/>
    <mergeCell ref="F11:F12"/>
    <mergeCell ref="E7:E8"/>
    <mergeCell ref="E11:E12"/>
    <mergeCell ref="E14:E15"/>
    <mergeCell ref="O7:O8"/>
    <mergeCell ref="P7:P8"/>
    <mergeCell ref="A5:N5"/>
    <mergeCell ref="A7:A8"/>
    <mergeCell ref="C7:C8"/>
    <mergeCell ref="D7:D8"/>
    <mergeCell ref="F7:G7"/>
    <mergeCell ref="K7:L7"/>
    <mergeCell ref="M7:N7"/>
    <mergeCell ref="H7:I7"/>
  </mergeCells>
  <pageMargins left="0" right="0" top="0.74803149606299213" bottom="0.35433070866141736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P32"/>
  <sheetViews>
    <sheetView showGridLines="0" view="pageBreakPreview" topLeftCell="A22" zoomScale="90" zoomScaleNormal="100" zoomScaleSheetLayoutView="90" workbookViewId="0">
      <selection activeCell="K31" sqref="K31"/>
    </sheetView>
  </sheetViews>
  <sheetFormatPr baseColWidth="10" defaultRowHeight="15" x14ac:dyDescent="0.25"/>
  <cols>
    <col min="1" max="1" width="27" customWidth="1"/>
    <col min="2" max="2" width="14.140625" customWidth="1"/>
    <col min="3" max="3" width="20.5703125" customWidth="1"/>
    <col min="4" max="5" width="21.28515625" customWidth="1"/>
    <col min="6" max="6" width="14.85546875" bestFit="1" customWidth="1"/>
    <col min="7" max="7" width="14.42578125" bestFit="1" customWidth="1"/>
    <col min="8" max="9" width="12.140625" hidden="1" customWidth="1"/>
    <col min="10" max="10" width="12.140625" customWidth="1"/>
    <col min="11" max="11" width="14" customWidth="1"/>
    <col min="12" max="12" width="12.5703125" customWidth="1"/>
    <col min="13" max="13" width="7.85546875" customWidth="1"/>
    <col min="14" max="14" width="8.140625" customWidth="1"/>
    <col min="15" max="15" width="16.85546875" hidden="1" customWidth="1"/>
    <col min="16" max="16" width="0" hidden="1" customWidth="1"/>
    <col min="17" max="17" width="2.28515625" customWidth="1"/>
    <col min="197" max="197" width="41.5703125" customWidth="1"/>
    <col min="198" max="198" width="13.28515625" customWidth="1"/>
    <col min="199" max="199" width="12.140625" customWidth="1"/>
    <col min="200" max="200" width="11.7109375" customWidth="1"/>
    <col min="201" max="201" width="12.5703125" customWidth="1"/>
    <col min="202" max="202" width="6.5703125" customWidth="1"/>
    <col min="203" max="203" width="8.140625" customWidth="1"/>
    <col min="204" max="204" width="14.28515625" customWidth="1"/>
    <col min="453" max="453" width="41.5703125" customWidth="1"/>
    <col min="454" max="454" width="13.28515625" customWidth="1"/>
    <col min="455" max="455" width="12.140625" customWidth="1"/>
    <col min="456" max="456" width="11.7109375" customWidth="1"/>
    <col min="457" max="457" width="12.5703125" customWidth="1"/>
    <col min="458" max="458" width="6.5703125" customWidth="1"/>
    <col min="459" max="459" width="8.140625" customWidth="1"/>
    <col min="460" max="460" width="14.28515625" customWidth="1"/>
    <col min="709" max="709" width="41.5703125" customWidth="1"/>
    <col min="710" max="710" width="13.28515625" customWidth="1"/>
    <col min="711" max="711" width="12.140625" customWidth="1"/>
    <col min="712" max="712" width="11.7109375" customWidth="1"/>
    <col min="713" max="713" width="12.5703125" customWidth="1"/>
    <col min="714" max="714" width="6.5703125" customWidth="1"/>
    <col min="715" max="715" width="8.140625" customWidth="1"/>
    <col min="716" max="716" width="14.28515625" customWidth="1"/>
    <col min="965" max="965" width="41.5703125" customWidth="1"/>
    <col min="966" max="966" width="13.28515625" customWidth="1"/>
    <col min="967" max="967" width="12.140625" customWidth="1"/>
    <col min="968" max="968" width="11.7109375" customWidth="1"/>
    <col min="969" max="969" width="12.5703125" customWidth="1"/>
    <col min="970" max="970" width="6.5703125" customWidth="1"/>
    <col min="971" max="971" width="8.140625" customWidth="1"/>
    <col min="972" max="972" width="14.28515625" customWidth="1"/>
    <col min="1221" max="1221" width="41.5703125" customWidth="1"/>
    <col min="1222" max="1222" width="13.28515625" customWidth="1"/>
    <col min="1223" max="1223" width="12.140625" customWidth="1"/>
    <col min="1224" max="1224" width="11.7109375" customWidth="1"/>
    <col min="1225" max="1225" width="12.5703125" customWidth="1"/>
    <col min="1226" max="1226" width="6.5703125" customWidth="1"/>
    <col min="1227" max="1227" width="8.140625" customWidth="1"/>
    <col min="1228" max="1228" width="14.28515625" customWidth="1"/>
    <col min="1477" max="1477" width="41.5703125" customWidth="1"/>
    <col min="1478" max="1478" width="13.28515625" customWidth="1"/>
    <col min="1479" max="1479" width="12.140625" customWidth="1"/>
    <col min="1480" max="1480" width="11.7109375" customWidth="1"/>
    <col min="1481" max="1481" width="12.5703125" customWidth="1"/>
    <col min="1482" max="1482" width="6.5703125" customWidth="1"/>
    <col min="1483" max="1483" width="8.140625" customWidth="1"/>
    <col min="1484" max="1484" width="14.28515625" customWidth="1"/>
    <col min="1733" max="1733" width="41.5703125" customWidth="1"/>
    <col min="1734" max="1734" width="13.28515625" customWidth="1"/>
    <col min="1735" max="1735" width="12.140625" customWidth="1"/>
    <col min="1736" max="1736" width="11.7109375" customWidth="1"/>
    <col min="1737" max="1737" width="12.5703125" customWidth="1"/>
    <col min="1738" max="1738" width="6.5703125" customWidth="1"/>
    <col min="1739" max="1739" width="8.140625" customWidth="1"/>
    <col min="1740" max="1740" width="14.28515625" customWidth="1"/>
    <col min="1989" max="1989" width="41.5703125" customWidth="1"/>
    <col min="1990" max="1990" width="13.28515625" customWidth="1"/>
    <col min="1991" max="1991" width="12.140625" customWidth="1"/>
    <col min="1992" max="1992" width="11.7109375" customWidth="1"/>
    <col min="1993" max="1993" width="12.5703125" customWidth="1"/>
    <col min="1994" max="1994" width="6.5703125" customWidth="1"/>
    <col min="1995" max="1995" width="8.140625" customWidth="1"/>
    <col min="1996" max="1996" width="14.28515625" customWidth="1"/>
    <col min="2245" max="2245" width="41.5703125" customWidth="1"/>
    <col min="2246" max="2246" width="13.28515625" customWidth="1"/>
    <col min="2247" max="2247" width="12.140625" customWidth="1"/>
    <col min="2248" max="2248" width="11.7109375" customWidth="1"/>
    <col min="2249" max="2249" width="12.5703125" customWidth="1"/>
    <col min="2250" max="2250" width="6.5703125" customWidth="1"/>
    <col min="2251" max="2251" width="8.140625" customWidth="1"/>
    <col min="2252" max="2252" width="14.28515625" customWidth="1"/>
    <col min="2501" max="2501" width="41.5703125" customWidth="1"/>
    <col min="2502" max="2502" width="13.28515625" customWidth="1"/>
    <col min="2503" max="2503" width="12.140625" customWidth="1"/>
    <col min="2504" max="2504" width="11.7109375" customWidth="1"/>
    <col min="2505" max="2505" width="12.5703125" customWidth="1"/>
    <col min="2506" max="2506" width="6.5703125" customWidth="1"/>
    <col min="2507" max="2507" width="8.140625" customWidth="1"/>
    <col min="2508" max="2508" width="14.28515625" customWidth="1"/>
    <col min="2757" max="2757" width="41.5703125" customWidth="1"/>
    <col min="2758" max="2758" width="13.28515625" customWidth="1"/>
    <col min="2759" max="2759" width="12.140625" customWidth="1"/>
    <col min="2760" max="2760" width="11.7109375" customWidth="1"/>
    <col min="2761" max="2761" width="12.5703125" customWidth="1"/>
    <col min="2762" max="2762" width="6.5703125" customWidth="1"/>
    <col min="2763" max="2763" width="8.140625" customWidth="1"/>
    <col min="2764" max="2764" width="14.28515625" customWidth="1"/>
    <col min="3013" max="3013" width="41.5703125" customWidth="1"/>
    <col min="3014" max="3014" width="13.28515625" customWidth="1"/>
    <col min="3015" max="3015" width="12.140625" customWidth="1"/>
    <col min="3016" max="3016" width="11.7109375" customWidth="1"/>
    <col min="3017" max="3017" width="12.5703125" customWidth="1"/>
    <col min="3018" max="3018" width="6.5703125" customWidth="1"/>
    <col min="3019" max="3019" width="8.140625" customWidth="1"/>
    <col min="3020" max="3020" width="14.28515625" customWidth="1"/>
    <col min="3269" max="3269" width="41.5703125" customWidth="1"/>
    <col min="3270" max="3270" width="13.28515625" customWidth="1"/>
    <col min="3271" max="3271" width="12.140625" customWidth="1"/>
    <col min="3272" max="3272" width="11.7109375" customWidth="1"/>
    <col min="3273" max="3273" width="12.5703125" customWidth="1"/>
    <col min="3274" max="3274" width="6.5703125" customWidth="1"/>
    <col min="3275" max="3275" width="8.140625" customWidth="1"/>
    <col min="3276" max="3276" width="14.28515625" customWidth="1"/>
    <col min="3525" max="3525" width="41.5703125" customWidth="1"/>
    <col min="3526" max="3526" width="13.28515625" customWidth="1"/>
    <col min="3527" max="3527" width="12.140625" customWidth="1"/>
    <col min="3528" max="3528" width="11.7109375" customWidth="1"/>
    <col min="3529" max="3529" width="12.5703125" customWidth="1"/>
    <col min="3530" max="3530" width="6.5703125" customWidth="1"/>
    <col min="3531" max="3531" width="8.140625" customWidth="1"/>
    <col min="3532" max="3532" width="14.28515625" customWidth="1"/>
    <col min="3781" max="3781" width="41.5703125" customWidth="1"/>
    <col min="3782" max="3782" width="13.28515625" customWidth="1"/>
    <col min="3783" max="3783" width="12.140625" customWidth="1"/>
    <col min="3784" max="3784" width="11.7109375" customWidth="1"/>
    <col min="3785" max="3785" width="12.5703125" customWidth="1"/>
    <col min="3786" max="3786" width="6.5703125" customWidth="1"/>
    <col min="3787" max="3787" width="8.140625" customWidth="1"/>
    <col min="3788" max="3788" width="14.28515625" customWidth="1"/>
    <col min="4037" max="4037" width="41.5703125" customWidth="1"/>
    <col min="4038" max="4038" width="13.28515625" customWidth="1"/>
    <col min="4039" max="4039" width="12.140625" customWidth="1"/>
    <col min="4040" max="4040" width="11.7109375" customWidth="1"/>
    <col min="4041" max="4041" width="12.5703125" customWidth="1"/>
    <col min="4042" max="4042" width="6.5703125" customWidth="1"/>
    <col min="4043" max="4043" width="8.140625" customWidth="1"/>
    <col min="4044" max="4044" width="14.28515625" customWidth="1"/>
    <col min="4293" max="4293" width="41.5703125" customWidth="1"/>
    <col min="4294" max="4294" width="13.28515625" customWidth="1"/>
    <col min="4295" max="4295" width="12.140625" customWidth="1"/>
    <col min="4296" max="4296" width="11.7109375" customWidth="1"/>
    <col min="4297" max="4297" width="12.5703125" customWidth="1"/>
    <col min="4298" max="4298" width="6.5703125" customWidth="1"/>
    <col min="4299" max="4299" width="8.140625" customWidth="1"/>
    <col min="4300" max="4300" width="14.28515625" customWidth="1"/>
    <col min="4549" max="4549" width="41.5703125" customWidth="1"/>
    <col min="4550" max="4550" width="13.28515625" customWidth="1"/>
    <col min="4551" max="4551" width="12.140625" customWidth="1"/>
    <col min="4552" max="4552" width="11.7109375" customWidth="1"/>
    <col min="4553" max="4553" width="12.5703125" customWidth="1"/>
    <col min="4554" max="4554" width="6.5703125" customWidth="1"/>
    <col min="4555" max="4555" width="8.140625" customWidth="1"/>
    <col min="4556" max="4556" width="14.28515625" customWidth="1"/>
    <col min="4805" max="4805" width="41.5703125" customWidth="1"/>
    <col min="4806" max="4806" width="13.28515625" customWidth="1"/>
    <col min="4807" max="4807" width="12.140625" customWidth="1"/>
    <col min="4808" max="4808" width="11.7109375" customWidth="1"/>
    <col min="4809" max="4809" width="12.5703125" customWidth="1"/>
    <col min="4810" max="4810" width="6.5703125" customWidth="1"/>
    <col min="4811" max="4811" width="8.140625" customWidth="1"/>
    <col min="4812" max="4812" width="14.28515625" customWidth="1"/>
    <col min="5061" max="5061" width="41.5703125" customWidth="1"/>
    <col min="5062" max="5062" width="13.28515625" customWidth="1"/>
    <col min="5063" max="5063" width="12.140625" customWidth="1"/>
    <col min="5064" max="5064" width="11.7109375" customWidth="1"/>
    <col min="5065" max="5065" width="12.5703125" customWidth="1"/>
    <col min="5066" max="5066" width="6.5703125" customWidth="1"/>
    <col min="5067" max="5067" width="8.140625" customWidth="1"/>
    <col min="5068" max="5068" width="14.28515625" customWidth="1"/>
    <col min="5317" max="5317" width="41.5703125" customWidth="1"/>
    <col min="5318" max="5318" width="13.28515625" customWidth="1"/>
    <col min="5319" max="5319" width="12.140625" customWidth="1"/>
    <col min="5320" max="5320" width="11.7109375" customWidth="1"/>
    <col min="5321" max="5321" width="12.5703125" customWidth="1"/>
    <col min="5322" max="5322" width="6.5703125" customWidth="1"/>
    <col min="5323" max="5323" width="8.140625" customWidth="1"/>
    <col min="5324" max="5324" width="14.28515625" customWidth="1"/>
    <col min="5573" max="5573" width="41.5703125" customWidth="1"/>
    <col min="5574" max="5574" width="13.28515625" customWidth="1"/>
    <col min="5575" max="5575" width="12.140625" customWidth="1"/>
    <col min="5576" max="5576" width="11.7109375" customWidth="1"/>
    <col min="5577" max="5577" width="12.5703125" customWidth="1"/>
    <col min="5578" max="5578" width="6.5703125" customWidth="1"/>
    <col min="5579" max="5579" width="8.140625" customWidth="1"/>
    <col min="5580" max="5580" width="14.28515625" customWidth="1"/>
    <col min="5829" max="5829" width="41.5703125" customWidth="1"/>
    <col min="5830" max="5830" width="13.28515625" customWidth="1"/>
    <col min="5831" max="5831" width="12.140625" customWidth="1"/>
    <col min="5832" max="5832" width="11.7109375" customWidth="1"/>
    <col min="5833" max="5833" width="12.5703125" customWidth="1"/>
    <col min="5834" max="5834" width="6.5703125" customWidth="1"/>
    <col min="5835" max="5835" width="8.140625" customWidth="1"/>
    <col min="5836" max="5836" width="14.28515625" customWidth="1"/>
    <col min="6085" max="6085" width="41.5703125" customWidth="1"/>
    <col min="6086" max="6086" width="13.28515625" customWidth="1"/>
    <col min="6087" max="6087" width="12.140625" customWidth="1"/>
    <col min="6088" max="6088" width="11.7109375" customWidth="1"/>
    <col min="6089" max="6089" width="12.5703125" customWidth="1"/>
    <col min="6090" max="6090" width="6.5703125" customWidth="1"/>
    <col min="6091" max="6091" width="8.140625" customWidth="1"/>
    <col min="6092" max="6092" width="14.28515625" customWidth="1"/>
    <col min="6341" max="6341" width="41.5703125" customWidth="1"/>
    <col min="6342" max="6342" width="13.28515625" customWidth="1"/>
    <col min="6343" max="6343" width="12.140625" customWidth="1"/>
    <col min="6344" max="6344" width="11.7109375" customWidth="1"/>
    <col min="6345" max="6345" width="12.5703125" customWidth="1"/>
    <col min="6346" max="6346" width="6.5703125" customWidth="1"/>
    <col min="6347" max="6347" width="8.140625" customWidth="1"/>
    <col min="6348" max="6348" width="14.28515625" customWidth="1"/>
    <col min="6597" max="6597" width="41.5703125" customWidth="1"/>
    <col min="6598" max="6598" width="13.28515625" customWidth="1"/>
    <col min="6599" max="6599" width="12.140625" customWidth="1"/>
    <col min="6600" max="6600" width="11.7109375" customWidth="1"/>
    <col min="6601" max="6601" width="12.5703125" customWidth="1"/>
    <col min="6602" max="6602" width="6.5703125" customWidth="1"/>
    <col min="6603" max="6603" width="8.140625" customWidth="1"/>
    <col min="6604" max="6604" width="14.28515625" customWidth="1"/>
    <col min="6853" max="6853" width="41.5703125" customWidth="1"/>
    <col min="6854" max="6854" width="13.28515625" customWidth="1"/>
    <col min="6855" max="6855" width="12.140625" customWidth="1"/>
    <col min="6856" max="6856" width="11.7109375" customWidth="1"/>
    <col min="6857" max="6857" width="12.5703125" customWidth="1"/>
    <col min="6858" max="6858" width="6.5703125" customWidth="1"/>
    <col min="6859" max="6859" width="8.140625" customWidth="1"/>
    <col min="6860" max="6860" width="14.28515625" customWidth="1"/>
    <col min="7109" max="7109" width="41.5703125" customWidth="1"/>
    <col min="7110" max="7110" width="13.28515625" customWidth="1"/>
    <col min="7111" max="7111" width="12.140625" customWidth="1"/>
    <col min="7112" max="7112" width="11.7109375" customWidth="1"/>
    <col min="7113" max="7113" width="12.5703125" customWidth="1"/>
    <col min="7114" max="7114" width="6.5703125" customWidth="1"/>
    <col min="7115" max="7115" width="8.140625" customWidth="1"/>
    <col min="7116" max="7116" width="14.28515625" customWidth="1"/>
    <col min="7365" max="7365" width="41.5703125" customWidth="1"/>
    <col min="7366" max="7366" width="13.28515625" customWidth="1"/>
    <col min="7367" max="7367" width="12.140625" customWidth="1"/>
    <col min="7368" max="7368" width="11.7109375" customWidth="1"/>
    <col min="7369" max="7369" width="12.5703125" customWidth="1"/>
    <col min="7370" max="7370" width="6.5703125" customWidth="1"/>
    <col min="7371" max="7371" width="8.140625" customWidth="1"/>
    <col min="7372" max="7372" width="14.28515625" customWidth="1"/>
    <col min="7621" max="7621" width="41.5703125" customWidth="1"/>
    <col min="7622" max="7622" width="13.28515625" customWidth="1"/>
    <col min="7623" max="7623" width="12.140625" customWidth="1"/>
    <col min="7624" max="7624" width="11.7109375" customWidth="1"/>
    <col min="7625" max="7625" width="12.5703125" customWidth="1"/>
    <col min="7626" max="7626" width="6.5703125" customWidth="1"/>
    <col min="7627" max="7627" width="8.140625" customWidth="1"/>
    <col min="7628" max="7628" width="14.28515625" customWidth="1"/>
    <col min="7877" max="7877" width="41.5703125" customWidth="1"/>
    <col min="7878" max="7878" width="13.28515625" customWidth="1"/>
    <col min="7879" max="7879" width="12.140625" customWidth="1"/>
    <col min="7880" max="7880" width="11.7109375" customWidth="1"/>
    <col min="7881" max="7881" width="12.5703125" customWidth="1"/>
    <col min="7882" max="7882" width="6.5703125" customWidth="1"/>
    <col min="7883" max="7883" width="8.140625" customWidth="1"/>
    <col min="7884" max="7884" width="14.28515625" customWidth="1"/>
    <col min="8133" max="8133" width="41.5703125" customWidth="1"/>
    <col min="8134" max="8134" width="13.28515625" customWidth="1"/>
    <col min="8135" max="8135" width="12.140625" customWidth="1"/>
    <col min="8136" max="8136" width="11.7109375" customWidth="1"/>
    <col min="8137" max="8137" width="12.5703125" customWidth="1"/>
    <col min="8138" max="8138" width="6.5703125" customWidth="1"/>
    <col min="8139" max="8139" width="8.140625" customWidth="1"/>
    <col min="8140" max="8140" width="14.28515625" customWidth="1"/>
    <col min="8389" max="8389" width="41.5703125" customWidth="1"/>
    <col min="8390" max="8390" width="13.28515625" customWidth="1"/>
    <col min="8391" max="8391" width="12.140625" customWidth="1"/>
    <col min="8392" max="8392" width="11.7109375" customWidth="1"/>
    <col min="8393" max="8393" width="12.5703125" customWidth="1"/>
    <col min="8394" max="8394" width="6.5703125" customWidth="1"/>
    <col min="8395" max="8395" width="8.140625" customWidth="1"/>
    <col min="8396" max="8396" width="14.28515625" customWidth="1"/>
    <col min="8645" max="8645" width="41.5703125" customWidth="1"/>
    <col min="8646" max="8646" width="13.28515625" customWidth="1"/>
    <col min="8647" max="8647" width="12.140625" customWidth="1"/>
    <col min="8648" max="8648" width="11.7109375" customWidth="1"/>
    <col min="8649" max="8649" width="12.5703125" customWidth="1"/>
    <col min="8650" max="8650" width="6.5703125" customWidth="1"/>
    <col min="8651" max="8651" width="8.140625" customWidth="1"/>
    <col min="8652" max="8652" width="14.28515625" customWidth="1"/>
    <col min="8901" max="8901" width="41.5703125" customWidth="1"/>
    <col min="8902" max="8902" width="13.28515625" customWidth="1"/>
    <col min="8903" max="8903" width="12.140625" customWidth="1"/>
    <col min="8904" max="8904" width="11.7109375" customWidth="1"/>
    <col min="8905" max="8905" width="12.5703125" customWidth="1"/>
    <col min="8906" max="8906" width="6.5703125" customWidth="1"/>
    <col min="8907" max="8907" width="8.140625" customWidth="1"/>
    <col min="8908" max="8908" width="14.28515625" customWidth="1"/>
    <col min="9157" max="9157" width="41.5703125" customWidth="1"/>
    <col min="9158" max="9158" width="13.28515625" customWidth="1"/>
    <col min="9159" max="9159" width="12.140625" customWidth="1"/>
    <col min="9160" max="9160" width="11.7109375" customWidth="1"/>
    <col min="9161" max="9161" width="12.5703125" customWidth="1"/>
    <col min="9162" max="9162" width="6.5703125" customWidth="1"/>
    <col min="9163" max="9163" width="8.140625" customWidth="1"/>
    <col min="9164" max="9164" width="14.28515625" customWidth="1"/>
    <col min="9413" max="9413" width="41.5703125" customWidth="1"/>
    <col min="9414" max="9414" width="13.28515625" customWidth="1"/>
    <col min="9415" max="9415" width="12.140625" customWidth="1"/>
    <col min="9416" max="9416" width="11.7109375" customWidth="1"/>
    <col min="9417" max="9417" width="12.5703125" customWidth="1"/>
    <col min="9418" max="9418" width="6.5703125" customWidth="1"/>
    <col min="9419" max="9419" width="8.140625" customWidth="1"/>
    <col min="9420" max="9420" width="14.28515625" customWidth="1"/>
    <col min="9669" max="9669" width="41.5703125" customWidth="1"/>
    <col min="9670" max="9670" width="13.28515625" customWidth="1"/>
    <col min="9671" max="9671" width="12.140625" customWidth="1"/>
    <col min="9672" max="9672" width="11.7109375" customWidth="1"/>
    <col min="9673" max="9673" width="12.5703125" customWidth="1"/>
    <col min="9674" max="9674" width="6.5703125" customWidth="1"/>
    <col min="9675" max="9675" width="8.140625" customWidth="1"/>
    <col min="9676" max="9676" width="14.28515625" customWidth="1"/>
    <col min="9925" max="9925" width="41.5703125" customWidth="1"/>
    <col min="9926" max="9926" width="13.28515625" customWidth="1"/>
    <col min="9927" max="9927" width="12.140625" customWidth="1"/>
    <col min="9928" max="9928" width="11.7109375" customWidth="1"/>
    <col min="9929" max="9929" width="12.5703125" customWidth="1"/>
    <col min="9930" max="9930" width="6.5703125" customWidth="1"/>
    <col min="9931" max="9931" width="8.140625" customWidth="1"/>
    <col min="9932" max="9932" width="14.28515625" customWidth="1"/>
    <col min="10181" max="10181" width="41.5703125" customWidth="1"/>
    <col min="10182" max="10182" width="13.28515625" customWidth="1"/>
    <col min="10183" max="10183" width="12.140625" customWidth="1"/>
    <col min="10184" max="10184" width="11.7109375" customWidth="1"/>
    <col min="10185" max="10185" width="12.5703125" customWidth="1"/>
    <col min="10186" max="10186" width="6.5703125" customWidth="1"/>
    <col min="10187" max="10187" width="8.140625" customWidth="1"/>
    <col min="10188" max="10188" width="14.28515625" customWidth="1"/>
    <col min="10437" max="10437" width="41.5703125" customWidth="1"/>
    <col min="10438" max="10438" width="13.28515625" customWidth="1"/>
    <col min="10439" max="10439" width="12.140625" customWidth="1"/>
    <col min="10440" max="10440" width="11.7109375" customWidth="1"/>
    <col min="10441" max="10441" width="12.5703125" customWidth="1"/>
    <col min="10442" max="10442" width="6.5703125" customWidth="1"/>
    <col min="10443" max="10443" width="8.140625" customWidth="1"/>
    <col min="10444" max="10444" width="14.28515625" customWidth="1"/>
    <col min="10693" max="10693" width="41.5703125" customWidth="1"/>
    <col min="10694" max="10694" width="13.28515625" customWidth="1"/>
    <col min="10695" max="10695" width="12.140625" customWidth="1"/>
    <col min="10696" max="10696" width="11.7109375" customWidth="1"/>
    <col min="10697" max="10697" width="12.5703125" customWidth="1"/>
    <col min="10698" max="10698" width="6.5703125" customWidth="1"/>
    <col min="10699" max="10699" width="8.140625" customWidth="1"/>
    <col min="10700" max="10700" width="14.28515625" customWidth="1"/>
    <col min="10949" max="10949" width="41.5703125" customWidth="1"/>
    <col min="10950" max="10950" width="13.28515625" customWidth="1"/>
    <col min="10951" max="10951" width="12.140625" customWidth="1"/>
    <col min="10952" max="10952" width="11.7109375" customWidth="1"/>
    <col min="10953" max="10953" width="12.5703125" customWidth="1"/>
    <col min="10954" max="10954" width="6.5703125" customWidth="1"/>
    <col min="10955" max="10955" width="8.140625" customWidth="1"/>
    <col min="10956" max="10956" width="14.28515625" customWidth="1"/>
    <col min="11205" max="11205" width="41.5703125" customWidth="1"/>
    <col min="11206" max="11206" width="13.28515625" customWidth="1"/>
    <col min="11207" max="11207" width="12.140625" customWidth="1"/>
    <col min="11208" max="11208" width="11.7109375" customWidth="1"/>
    <col min="11209" max="11209" width="12.5703125" customWidth="1"/>
    <col min="11210" max="11210" width="6.5703125" customWidth="1"/>
    <col min="11211" max="11211" width="8.140625" customWidth="1"/>
    <col min="11212" max="11212" width="14.28515625" customWidth="1"/>
    <col min="11461" max="11461" width="41.5703125" customWidth="1"/>
    <col min="11462" max="11462" width="13.28515625" customWidth="1"/>
    <col min="11463" max="11463" width="12.140625" customWidth="1"/>
    <col min="11464" max="11464" width="11.7109375" customWidth="1"/>
    <col min="11465" max="11465" width="12.5703125" customWidth="1"/>
    <col min="11466" max="11466" width="6.5703125" customWidth="1"/>
    <col min="11467" max="11467" width="8.140625" customWidth="1"/>
    <col min="11468" max="11468" width="14.28515625" customWidth="1"/>
    <col min="11717" max="11717" width="41.5703125" customWidth="1"/>
    <col min="11718" max="11718" width="13.28515625" customWidth="1"/>
    <col min="11719" max="11719" width="12.140625" customWidth="1"/>
    <col min="11720" max="11720" width="11.7109375" customWidth="1"/>
    <col min="11721" max="11721" width="12.5703125" customWidth="1"/>
    <col min="11722" max="11722" width="6.5703125" customWidth="1"/>
    <col min="11723" max="11723" width="8.140625" customWidth="1"/>
    <col min="11724" max="11724" width="14.28515625" customWidth="1"/>
    <col min="11973" max="11973" width="41.5703125" customWidth="1"/>
    <col min="11974" max="11974" width="13.28515625" customWidth="1"/>
    <col min="11975" max="11975" width="12.140625" customWidth="1"/>
    <col min="11976" max="11976" width="11.7109375" customWidth="1"/>
    <col min="11977" max="11977" width="12.5703125" customWidth="1"/>
    <col min="11978" max="11978" width="6.5703125" customWidth="1"/>
    <col min="11979" max="11979" width="8.140625" customWidth="1"/>
    <col min="11980" max="11980" width="14.28515625" customWidth="1"/>
    <col min="12229" max="12229" width="41.5703125" customWidth="1"/>
    <col min="12230" max="12230" width="13.28515625" customWidth="1"/>
    <col min="12231" max="12231" width="12.140625" customWidth="1"/>
    <col min="12232" max="12232" width="11.7109375" customWidth="1"/>
    <col min="12233" max="12233" width="12.5703125" customWidth="1"/>
    <col min="12234" max="12234" width="6.5703125" customWidth="1"/>
    <col min="12235" max="12235" width="8.140625" customWidth="1"/>
    <col min="12236" max="12236" width="14.28515625" customWidth="1"/>
    <col min="12485" max="12485" width="41.5703125" customWidth="1"/>
    <col min="12486" max="12486" width="13.28515625" customWidth="1"/>
    <col min="12487" max="12487" width="12.140625" customWidth="1"/>
    <col min="12488" max="12488" width="11.7109375" customWidth="1"/>
    <col min="12489" max="12489" width="12.5703125" customWidth="1"/>
    <col min="12490" max="12490" width="6.5703125" customWidth="1"/>
    <col min="12491" max="12491" width="8.140625" customWidth="1"/>
    <col min="12492" max="12492" width="14.28515625" customWidth="1"/>
    <col min="12741" max="12741" width="41.5703125" customWidth="1"/>
    <col min="12742" max="12742" width="13.28515625" customWidth="1"/>
    <col min="12743" max="12743" width="12.140625" customWidth="1"/>
    <col min="12744" max="12744" width="11.7109375" customWidth="1"/>
    <col min="12745" max="12745" width="12.5703125" customWidth="1"/>
    <col min="12746" max="12746" width="6.5703125" customWidth="1"/>
    <col min="12747" max="12747" width="8.140625" customWidth="1"/>
    <col min="12748" max="12748" width="14.28515625" customWidth="1"/>
    <col min="12997" max="12997" width="41.5703125" customWidth="1"/>
    <col min="12998" max="12998" width="13.28515625" customWidth="1"/>
    <col min="12999" max="12999" width="12.140625" customWidth="1"/>
    <col min="13000" max="13000" width="11.7109375" customWidth="1"/>
    <col min="13001" max="13001" width="12.5703125" customWidth="1"/>
    <col min="13002" max="13002" width="6.5703125" customWidth="1"/>
    <col min="13003" max="13003" width="8.140625" customWidth="1"/>
    <col min="13004" max="13004" width="14.28515625" customWidth="1"/>
    <col min="13253" max="13253" width="41.5703125" customWidth="1"/>
    <col min="13254" max="13254" width="13.28515625" customWidth="1"/>
    <col min="13255" max="13255" width="12.140625" customWidth="1"/>
    <col min="13256" max="13256" width="11.7109375" customWidth="1"/>
    <col min="13257" max="13257" width="12.5703125" customWidth="1"/>
    <col min="13258" max="13258" width="6.5703125" customWidth="1"/>
    <col min="13259" max="13259" width="8.140625" customWidth="1"/>
    <col min="13260" max="13260" width="14.28515625" customWidth="1"/>
    <col min="13509" max="13509" width="41.5703125" customWidth="1"/>
    <col min="13510" max="13510" width="13.28515625" customWidth="1"/>
    <col min="13511" max="13511" width="12.140625" customWidth="1"/>
    <col min="13512" max="13512" width="11.7109375" customWidth="1"/>
    <col min="13513" max="13513" width="12.5703125" customWidth="1"/>
    <col min="13514" max="13514" width="6.5703125" customWidth="1"/>
    <col min="13515" max="13515" width="8.140625" customWidth="1"/>
    <col min="13516" max="13516" width="14.28515625" customWidth="1"/>
    <col min="13765" max="13765" width="41.5703125" customWidth="1"/>
    <col min="13766" max="13766" width="13.28515625" customWidth="1"/>
    <col min="13767" max="13767" width="12.140625" customWidth="1"/>
    <col min="13768" max="13768" width="11.7109375" customWidth="1"/>
    <col min="13769" max="13769" width="12.5703125" customWidth="1"/>
    <col min="13770" max="13770" width="6.5703125" customWidth="1"/>
    <col min="13771" max="13771" width="8.140625" customWidth="1"/>
    <col min="13772" max="13772" width="14.28515625" customWidth="1"/>
    <col min="14021" max="14021" width="41.5703125" customWidth="1"/>
    <col min="14022" max="14022" width="13.28515625" customWidth="1"/>
    <col min="14023" max="14023" width="12.140625" customWidth="1"/>
    <col min="14024" max="14024" width="11.7109375" customWidth="1"/>
    <col min="14025" max="14025" width="12.5703125" customWidth="1"/>
    <col min="14026" max="14026" width="6.5703125" customWidth="1"/>
    <col min="14027" max="14027" width="8.140625" customWidth="1"/>
    <col min="14028" max="14028" width="14.28515625" customWidth="1"/>
    <col min="14277" max="14277" width="41.5703125" customWidth="1"/>
    <col min="14278" max="14278" width="13.28515625" customWidth="1"/>
    <col min="14279" max="14279" width="12.140625" customWidth="1"/>
    <col min="14280" max="14280" width="11.7109375" customWidth="1"/>
    <col min="14281" max="14281" width="12.5703125" customWidth="1"/>
    <col min="14282" max="14282" width="6.5703125" customWidth="1"/>
    <col min="14283" max="14283" width="8.140625" customWidth="1"/>
    <col min="14284" max="14284" width="14.28515625" customWidth="1"/>
    <col min="14533" max="14533" width="41.5703125" customWidth="1"/>
    <col min="14534" max="14534" width="13.28515625" customWidth="1"/>
    <col min="14535" max="14535" width="12.140625" customWidth="1"/>
    <col min="14536" max="14536" width="11.7109375" customWidth="1"/>
    <col min="14537" max="14537" width="12.5703125" customWidth="1"/>
    <col min="14538" max="14538" width="6.5703125" customWidth="1"/>
    <col min="14539" max="14539" width="8.140625" customWidth="1"/>
    <col min="14540" max="14540" width="14.28515625" customWidth="1"/>
    <col min="14789" max="14789" width="41.5703125" customWidth="1"/>
    <col min="14790" max="14790" width="13.28515625" customWidth="1"/>
    <col min="14791" max="14791" width="12.140625" customWidth="1"/>
    <col min="14792" max="14792" width="11.7109375" customWidth="1"/>
    <col min="14793" max="14793" width="12.5703125" customWidth="1"/>
    <col min="14794" max="14794" width="6.5703125" customWidth="1"/>
    <col min="14795" max="14795" width="8.140625" customWidth="1"/>
    <col min="14796" max="14796" width="14.28515625" customWidth="1"/>
    <col min="15045" max="15045" width="41.5703125" customWidth="1"/>
    <col min="15046" max="15046" width="13.28515625" customWidth="1"/>
    <col min="15047" max="15047" width="12.140625" customWidth="1"/>
    <col min="15048" max="15048" width="11.7109375" customWidth="1"/>
    <col min="15049" max="15049" width="12.5703125" customWidth="1"/>
    <col min="15050" max="15050" width="6.5703125" customWidth="1"/>
    <col min="15051" max="15051" width="8.140625" customWidth="1"/>
    <col min="15052" max="15052" width="14.28515625" customWidth="1"/>
    <col min="15301" max="15301" width="41.5703125" customWidth="1"/>
    <col min="15302" max="15302" width="13.28515625" customWidth="1"/>
    <col min="15303" max="15303" width="12.140625" customWidth="1"/>
    <col min="15304" max="15304" width="11.7109375" customWidth="1"/>
    <col min="15305" max="15305" width="12.5703125" customWidth="1"/>
    <col min="15306" max="15306" width="6.5703125" customWidth="1"/>
    <col min="15307" max="15307" width="8.140625" customWidth="1"/>
    <col min="15308" max="15308" width="14.28515625" customWidth="1"/>
    <col min="15557" max="15557" width="41.5703125" customWidth="1"/>
    <col min="15558" max="15558" width="13.28515625" customWidth="1"/>
    <col min="15559" max="15559" width="12.140625" customWidth="1"/>
    <col min="15560" max="15560" width="11.7109375" customWidth="1"/>
    <col min="15561" max="15561" width="12.5703125" customWidth="1"/>
    <col min="15562" max="15562" width="6.5703125" customWidth="1"/>
    <col min="15563" max="15563" width="8.140625" customWidth="1"/>
    <col min="15564" max="15564" width="14.28515625" customWidth="1"/>
    <col min="15813" max="15813" width="41.5703125" customWidth="1"/>
    <col min="15814" max="15814" width="13.28515625" customWidth="1"/>
    <col min="15815" max="15815" width="12.140625" customWidth="1"/>
    <col min="15816" max="15816" width="11.7109375" customWidth="1"/>
    <col min="15817" max="15817" width="12.5703125" customWidth="1"/>
    <col min="15818" max="15818" width="6.5703125" customWidth="1"/>
    <col min="15819" max="15819" width="8.140625" customWidth="1"/>
    <col min="15820" max="15820" width="14.28515625" customWidth="1"/>
    <col min="16069" max="16069" width="41.5703125" customWidth="1"/>
    <col min="16070" max="16070" width="13.28515625" customWidth="1"/>
    <col min="16071" max="16071" width="12.140625" customWidth="1"/>
    <col min="16072" max="16072" width="11.7109375" customWidth="1"/>
    <col min="16073" max="16073" width="12.5703125" customWidth="1"/>
    <col min="16074" max="16074" width="6.5703125" customWidth="1"/>
    <col min="16075" max="16075" width="8.140625" customWidth="1"/>
    <col min="16076" max="16076" width="14.28515625" customWidth="1"/>
  </cols>
  <sheetData>
    <row r="1" spans="1:16" ht="18" x14ac:dyDescent="0.25">
      <c r="A1" s="13" t="s">
        <v>28</v>
      </c>
      <c r="B1" s="13"/>
      <c r="C1" s="13"/>
      <c r="D1" s="13"/>
      <c r="E1" s="13"/>
      <c r="F1" s="8"/>
      <c r="G1" s="8"/>
      <c r="H1" s="8"/>
      <c r="I1" s="8"/>
      <c r="J1" s="8"/>
      <c r="K1" s="8"/>
      <c r="L1" s="8"/>
      <c r="M1" s="9"/>
      <c r="N1" s="9"/>
      <c r="O1" s="9"/>
      <c r="P1" s="9"/>
    </row>
    <row r="2" spans="1:16" ht="18" x14ac:dyDescent="0.25">
      <c r="A2" s="13"/>
      <c r="B2" s="13"/>
      <c r="C2" s="13"/>
      <c r="D2" s="13"/>
      <c r="E2" s="13"/>
      <c r="F2" s="8"/>
      <c r="G2" s="8"/>
      <c r="H2" s="8"/>
      <c r="I2" s="8"/>
      <c r="J2" s="8"/>
      <c r="K2" s="8"/>
      <c r="L2" s="8"/>
      <c r="M2" s="9"/>
      <c r="N2" s="9"/>
      <c r="O2" s="9"/>
      <c r="P2" s="9"/>
    </row>
    <row r="3" spans="1:16" ht="18" x14ac:dyDescent="0.25">
      <c r="A3" s="13" t="s">
        <v>95</v>
      </c>
      <c r="B3" s="13"/>
      <c r="C3" s="13"/>
      <c r="D3" s="13"/>
      <c r="E3" s="13"/>
      <c r="F3" s="8"/>
      <c r="G3" s="8"/>
      <c r="H3" s="8"/>
      <c r="I3" s="8"/>
      <c r="J3" s="8"/>
      <c r="K3" s="8"/>
      <c r="L3" s="8"/>
      <c r="M3" s="9"/>
      <c r="N3" s="9"/>
      <c r="O3" s="9"/>
      <c r="P3" s="9"/>
    </row>
    <row r="4" spans="1:16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9"/>
      <c r="L4" s="9"/>
      <c r="M4" s="9"/>
      <c r="N4" s="9"/>
    </row>
    <row r="5" spans="1:16" ht="18" x14ac:dyDescent="0.25">
      <c r="A5" s="210" t="s">
        <v>17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</row>
    <row r="6" spans="1:16" x14ac:dyDescent="0.25">
      <c r="A6" s="9"/>
      <c r="B6" s="9"/>
      <c r="C6" s="9"/>
      <c r="D6" s="9"/>
      <c r="E6" s="9"/>
      <c r="F6" s="10"/>
      <c r="G6" s="9"/>
      <c r="H6" s="9"/>
      <c r="I6" s="9"/>
      <c r="J6" s="9"/>
      <c r="K6" s="9"/>
      <c r="L6" s="9"/>
      <c r="M6" s="9"/>
      <c r="N6" s="9"/>
    </row>
    <row r="7" spans="1:16" ht="36" customHeight="1" x14ac:dyDescent="0.25">
      <c r="A7" s="218" t="s">
        <v>30</v>
      </c>
      <c r="B7" s="218" t="s">
        <v>43</v>
      </c>
      <c r="C7" s="220" t="s">
        <v>1</v>
      </c>
      <c r="D7" s="220" t="s">
        <v>115</v>
      </c>
      <c r="E7" s="191" t="s">
        <v>126</v>
      </c>
      <c r="F7" s="220" t="s">
        <v>9</v>
      </c>
      <c r="G7" s="220"/>
      <c r="H7" s="220" t="s">
        <v>10</v>
      </c>
      <c r="I7" s="220"/>
      <c r="J7" s="218" t="s">
        <v>91</v>
      </c>
      <c r="K7" s="221" t="s">
        <v>113</v>
      </c>
      <c r="L7" s="222"/>
      <c r="M7" s="220" t="s">
        <v>3</v>
      </c>
      <c r="N7" s="220"/>
      <c r="O7" s="191" t="s">
        <v>12</v>
      </c>
      <c r="P7" s="191" t="s">
        <v>11</v>
      </c>
    </row>
    <row r="8" spans="1:16" ht="22.5" x14ac:dyDescent="0.25">
      <c r="A8" s="219"/>
      <c r="B8" s="223"/>
      <c r="C8" s="220"/>
      <c r="D8" s="220"/>
      <c r="E8" s="191"/>
      <c r="F8" s="47" t="s">
        <v>4</v>
      </c>
      <c r="G8" s="47" t="s">
        <v>5</v>
      </c>
      <c r="H8" s="47" t="s">
        <v>4</v>
      </c>
      <c r="I8" s="47" t="s">
        <v>5</v>
      </c>
      <c r="J8" s="223"/>
      <c r="K8" s="47" t="s">
        <v>4</v>
      </c>
      <c r="L8" s="47" t="s">
        <v>5</v>
      </c>
      <c r="M8" s="47" t="s">
        <v>4</v>
      </c>
      <c r="N8" s="47" t="s">
        <v>5</v>
      </c>
      <c r="O8" s="191"/>
      <c r="P8" s="191"/>
    </row>
    <row r="9" spans="1:16" ht="3" customHeight="1" x14ac:dyDescent="0.25">
      <c r="A9" s="3"/>
      <c r="B9" s="3"/>
      <c r="C9" s="3"/>
      <c r="D9" s="3"/>
      <c r="E9" s="3"/>
      <c r="F9" s="4"/>
      <c r="G9" s="3"/>
      <c r="H9" s="3"/>
      <c r="I9" s="3"/>
      <c r="J9" s="3"/>
      <c r="K9" s="4"/>
      <c r="L9" s="3"/>
      <c r="M9" s="4"/>
      <c r="N9" s="3"/>
    </row>
    <row r="10" spans="1:16" ht="6" customHeight="1" x14ac:dyDescent="0.25"/>
    <row r="11" spans="1:16" ht="39.75" customHeight="1" x14ac:dyDescent="0.25">
      <c r="A11" s="102" t="s">
        <v>57</v>
      </c>
      <c r="B11" s="100">
        <v>910</v>
      </c>
      <c r="C11" s="242" t="s">
        <v>87</v>
      </c>
      <c r="D11" s="204" t="s">
        <v>122</v>
      </c>
      <c r="E11" s="232">
        <v>2389332</v>
      </c>
      <c r="F11" s="224">
        <v>8470637</v>
      </c>
      <c r="G11" s="237">
        <v>17942842.100000001</v>
      </c>
      <c r="H11" s="48">
        <v>43761.61</v>
      </c>
      <c r="I11" s="25">
        <v>2784113.63</v>
      </c>
      <c r="J11" s="100" t="s">
        <v>93</v>
      </c>
      <c r="K11" s="25">
        <v>509950</v>
      </c>
      <c r="L11" s="25">
        <v>1080196.4880000001</v>
      </c>
      <c r="M11" s="26">
        <f>+K11/F11</f>
        <v>6.0202083975502668E-2</v>
      </c>
      <c r="N11" s="26">
        <f>+L11/G11</f>
        <v>6.0202084038849121E-2</v>
      </c>
      <c r="O11" s="22" t="s">
        <v>15</v>
      </c>
      <c r="P11" s="23" t="s">
        <v>16</v>
      </c>
    </row>
    <row r="12" spans="1:16" ht="29.25" customHeight="1" x14ac:dyDescent="0.25">
      <c r="A12" s="102" t="s">
        <v>58</v>
      </c>
      <c r="B12" s="100">
        <v>911</v>
      </c>
      <c r="C12" s="243"/>
      <c r="D12" s="204"/>
      <c r="E12" s="232"/>
      <c r="F12" s="236"/>
      <c r="G12" s="238"/>
      <c r="H12" s="48"/>
      <c r="I12" s="25"/>
      <c r="J12" s="100" t="s">
        <v>93</v>
      </c>
      <c r="K12" s="25">
        <v>521460</v>
      </c>
      <c r="L12" s="25">
        <v>1104577.4304</v>
      </c>
      <c r="M12" s="26">
        <f>+K12/F11</f>
        <v>6.1560895597344095E-2</v>
      </c>
      <c r="N12" s="26">
        <f>+L12/G11</f>
        <v>6.1560895662120321E-2</v>
      </c>
      <c r="O12" s="22"/>
      <c r="P12" s="23"/>
    </row>
    <row r="13" spans="1:16" ht="29.25" customHeight="1" x14ac:dyDescent="0.25">
      <c r="A13" s="102" t="s">
        <v>59</v>
      </c>
      <c r="B13" s="100">
        <v>912</v>
      </c>
      <c r="C13" s="243"/>
      <c r="D13" s="204"/>
      <c r="E13" s="232"/>
      <c r="F13" s="236"/>
      <c r="G13" s="238"/>
      <c r="H13" s="48"/>
      <c r="I13" s="25"/>
      <c r="J13" s="100" t="s">
        <v>93</v>
      </c>
      <c r="K13" s="25">
        <v>506660</v>
      </c>
      <c r="L13" s="25">
        <v>1073227.4784000001</v>
      </c>
      <c r="M13" s="26">
        <f>+K13/F11</f>
        <v>5.9813683433725229E-2</v>
      </c>
      <c r="N13" s="26">
        <f>+L13/G11</f>
        <v>5.9813683496662995E-2</v>
      </c>
      <c r="O13" s="22"/>
      <c r="P13" s="23"/>
    </row>
    <row r="14" spans="1:16" ht="29.25" customHeight="1" x14ac:dyDescent="0.25">
      <c r="A14" s="102" t="s">
        <v>60</v>
      </c>
      <c r="B14" s="100">
        <v>913</v>
      </c>
      <c r="C14" s="243"/>
      <c r="D14" s="204"/>
      <c r="E14" s="232"/>
      <c r="F14" s="225"/>
      <c r="G14" s="239"/>
      <c r="H14" s="48"/>
      <c r="I14" s="25"/>
      <c r="J14" s="100" t="s">
        <v>93</v>
      </c>
      <c r="K14" s="25">
        <v>0</v>
      </c>
      <c r="L14" s="25">
        <v>0</v>
      </c>
      <c r="M14" s="26">
        <f>+K14/F11</f>
        <v>0</v>
      </c>
      <c r="N14" s="26">
        <f>+L14/G11</f>
        <v>0</v>
      </c>
      <c r="O14" s="22"/>
      <c r="P14" s="23"/>
    </row>
    <row r="15" spans="1:16" ht="75" x14ac:dyDescent="0.25">
      <c r="A15" s="101"/>
      <c r="B15" s="100">
        <v>624</v>
      </c>
      <c r="C15" s="243"/>
      <c r="D15" s="204"/>
      <c r="E15" s="232"/>
      <c r="F15" s="25">
        <v>62235000</v>
      </c>
      <c r="G15" s="25">
        <v>46439134.600000001</v>
      </c>
      <c r="H15" s="48">
        <v>43761.61</v>
      </c>
      <c r="I15" s="25">
        <v>2784113.63</v>
      </c>
      <c r="J15" s="100" t="s">
        <v>93</v>
      </c>
      <c r="K15" s="25">
        <v>0</v>
      </c>
      <c r="L15" s="25">
        <v>0</v>
      </c>
      <c r="M15" s="26">
        <f>+K15/F15</f>
        <v>0</v>
      </c>
      <c r="N15" s="26">
        <f>+L15/G15</f>
        <v>0</v>
      </c>
      <c r="O15" s="22" t="s">
        <v>15</v>
      </c>
      <c r="P15" s="23" t="s">
        <v>16</v>
      </c>
    </row>
    <row r="16" spans="1:16" ht="22.5" customHeight="1" x14ac:dyDescent="0.25">
      <c r="A16" s="101" t="s">
        <v>61</v>
      </c>
      <c r="B16" s="100">
        <v>664</v>
      </c>
      <c r="C16" s="243"/>
      <c r="D16" s="204"/>
      <c r="E16" s="232"/>
      <c r="F16" s="25">
        <v>5000</v>
      </c>
      <c r="G16" s="25">
        <v>0</v>
      </c>
      <c r="H16" s="41"/>
      <c r="I16" s="41"/>
      <c r="J16" s="100" t="s">
        <v>92</v>
      </c>
      <c r="K16" s="25">
        <v>258.02999999999997</v>
      </c>
      <c r="L16" s="25">
        <v>0</v>
      </c>
      <c r="M16" s="26">
        <f>+K16/F16</f>
        <v>5.1605999999999992E-2</v>
      </c>
      <c r="N16" s="26">
        <v>0</v>
      </c>
      <c r="O16" s="43"/>
      <c r="P16" s="44"/>
    </row>
    <row r="17" spans="1:16" ht="22.5" x14ac:dyDescent="0.25">
      <c r="A17" s="155" t="s">
        <v>62</v>
      </c>
      <c r="B17" s="100">
        <v>665</v>
      </c>
      <c r="C17" s="244"/>
      <c r="D17" s="204"/>
      <c r="E17" s="232"/>
      <c r="F17" s="25">
        <v>54700000</v>
      </c>
      <c r="G17" s="25">
        <v>3063747</v>
      </c>
      <c r="H17" s="41"/>
      <c r="I17" s="41"/>
      <c r="J17" s="100" t="s">
        <v>93</v>
      </c>
      <c r="K17" s="25">
        <v>0</v>
      </c>
      <c r="L17" s="25">
        <v>0</v>
      </c>
      <c r="M17" s="26">
        <f>+K17/F17</f>
        <v>0</v>
      </c>
      <c r="N17" s="26">
        <f>+L17/G17</f>
        <v>0</v>
      </c>
      <c r="O17" s="43"/>
      <c r="P17" s="44"/>
    </row>
    <row r="18" spans="1:16" ht="15" customHeight="1" x14ac:dyDescent="0.25">
      <c r="A18" s="50"/>
      <c r="B18" s="36"/>
      <c r="C18" s="215" t="s">
        <v>88</v>
      </c>
      <c r="D18" s="216"/>
      <c r="E18" s="179"/>
      <c r="F18" s="46">
        <f>SUM(F11:F17)</f>
        <v>125410637</v>
      </c>
      <c r="G18" s="46">
        <f>SUM(G11:G17)</f>
        <v>67445723.700000003</v>
      </c>
      <c r="H18" s="5">
        <f t="shared" ref="H18:I18" si="0">SUM(H16:H17)</f>
        <v>0</v>
      </c>
      <c r="I18" s="5">
        <f t="shared" si="0"/>
        <v>0</v>
      </c>
      <c r="J18" s="5"/>
      <c r="K18" s="5">
        <f>SUM(K11:K17)</f>
        <v>1538328.03</v>
      </c>
      <c r="L18" s="5">
        <f>SUM(L11:L17)</f>
        <v>3258001.3968000002</v>
      </c>
      <c r="M18" s="18">
        <f>+K18/F18</f>
        <v>1.2266328174379658E-2</v>
      </c>
      <c r="N18" s="18">
        <f>+L18/G18</f>
        <v>4.8305529514245542E-2</v>
      </c>
      <c r="O18" s="18" t="e">
        <f t="shared" ref="O18" si="1">+M18/H18</f>
        <v>#DIV/0!</v>
      </c>
    </row>
    <row r="19" spans="1:16" x14ac:dyDescent="0.25">
      <c r="A19" s="41"/>
      <c r="B19" s="41"/>
      <c r="C19" s="53"/>
      <c r="D19" s="30"/>
      <c r="E19" s="30"/>
      <c r="F19" s="41"/>
      <c r="G19" s="41"/>
      <c r="H19" s="41"/>
      <c r="I19" s="41"/>
      <c r="J19" s="41"/>
      <c r="K19" s="41"/>
      <c r="L19" s="41"/>
      <c r="M19" s="42"/>
      <c r="N19" s="42"/>
      <c r="O19" s="43"/>
      <c r="P19" s="44"/>
    </row>
    <row r="20" spans="1:16" x14ac:dyDescent="0.25">
      <c r="A20" s="41"/>
      <c r="B20" s="41"/>
      <c r="C20" s="39"/>
      <c r="D20" s="40"/>
      <c r="E20" s="40"/>
      <c r="F20" s="41"/>
      <c r="G20" s="41"/>
      <c r="H20" s="41"/>
      <c r="I20" s="41"/>
      <c r="J20" s="41"/>
      <c r="K20" s="41"/>
      <c r="L20" s="41"/>
      <c r="M20" s="42"/>
      <c r="N20" s="42"/>
      <c r="O20" s="43"/>
      <c r="P20" s="44"/>
    </row>
    <row r="21" spans="1:16" ht="42" customHeight="1" x14ac:dyDescent="0.25">
      <c r="A21" s="25" t="s">
        <v>63</v>
      </c>
      <c r="B21" s="100">
        <v>698</v>
      </c>
      <c r="C21" s="203" t="s">
        <v>73</v>
      </c>
      <c r="D21" s="233" t="s">
        <v>123</v>
      </c>
      <c r="E21" s="233">
        <v>2395157</v>
      </c>
      <c r="F21" s="224">
        <v>415500</v>
      </c>
      <c r="G21" s="224">
        <v>4819800</v>
      </c>
      <c r="H21" s="48">
        <v>43761.61</v>
      </c>
      <c r="I21" s="25">
        <v>2784113.63</v>
      </c>
      <c r="J21" s="100" t="s">
        <v>93</v>
      </c>
      <c r="K21" s="25">
        <v>44950</v>
      </c>
      <c r="L21" s="25">
        <v>521420</v>
      </c>
      <c r="M21" s="26">
        <f>+K21/F21</f>
        <v>0.10818291215403129</v>
      </c>
      <c r="N21" s="26">
        <f>+L21/G21</f>
        <v>0.10818291215403129</v>
      </c>
      <c r="O21" s="22" t="s">
        <v>15</v>
      </c>
      <c r="P21" s="23" t="s">
        <v>16</v>
      </c>
    </row>
    <row r="22" spans="1:16" ht="22.5" x14ac:dyDescent="0.25">
      <c r="A22" s="25" t="s">
        <v>64</v>
      </c>
      <c r="B22" s="100">
        <v>699</v>
      </c>
      <c r="C22" s="203"/>
      <c r="D22" s="234"/>
      <c r="E22" s="234"/>
      <c r="F22" s="236"/>
      <c r="G22" s="236"/>
      <c r="H22" s="48"/>
      <c r="I22" s="25"/>
      <c r="J22" s="100" t="s">
        <v>93</v>
      </c>
      <c r="K22" s="25">
        <v>15400</v>
      </c>
      <c r="L22" s="25">
        <v>178640</v>
      </c>
      <c r="M22" s="26">
        <f>+K22/F21</f>
        <v>3.7063778580024069E-2</v>
      </c>
      <c r="N22" s="26">
        <f>+L22/G21</f>
        <v>3.7063778580024069E-2</v>
      </c>
      <c r="O22" s="22"/>
      <c r="P22" s="23"/>
    </row>
    <row r="23" spans="1:16" ht="23.25" customHeight="1" x14ac:dyDescent="0.25">
      <c r="A23" s="25" t="s">
        <v>65</v>
      </c>
      <c r="B23" s="100">
        <v>700</v>
      </c>
      <c r="C23" s="203"/>
      <c r="D23" s="235"/>
      <c r="E23" s="235"/>
      <c r="F23" s="225"/>
      <c r="G23" s="225"/>
      <c r="H23" s="48"/>
      <c r="I23" s="25"/>
      <c r="J23" s="100" t="s">
        <v>93</v>
      </c>
      <c r="K23" s="25">
        <v>45000</v>
      </c>
      <c r="L23" s="25">
        <v>522000</v>
      </c>
      <c r="M23" s="26">
        <f>+K23/F21</f>
        <v>0.10830324909747292</v>
      </c>
      <c r="N23" s="26">
        <f>+L23/G21</f>
        <v>0.10830324909747292</v>
      </c>
      <c r="O23" s="22"/>
      <c r="P23" s="23"/>
    </row>
    <row r="24" spans="1:16" ht="27.75" customHeight="1" x14ac:dyDescent="0.25">
      <c r="A24" s="124"/>
      <c r="B24" s="123"/>
      <c r="C24" s="240" t="s">
        <v>89</v>
      </c>
      <c r="D24" s="241"/>
      <c r="E24" s="175"/>
      <c r="F24" s="123"/>
      <c r="G24" s="123"/>
      <c r="H24" s="124">
        <f>H21+H22</f>
        <v>43761.61</v>
      </c>
      <c r="I24" s="124">
        <f>I21+I22</f>
        <v>2784113.63</v>
      </c>
      <c r="J24" s="123"/>
      <c r="K24" s="126">
        <f>SUM(K21:K23)</f>
        <v>105350</v>
      </c>
      <c r="L24" s="126">
        <f>SUM(L21:L23)</f>
        <v>1222060</v>
      </c>
      <c r="M24" s="134">
        <f>+K24/F21</f>
        <v>0.25354993983152829</v>
      </c>
      <c r="N24" s="135">
        <f>+L24/G21</f>
        <v>0.25354993983152829</v>
      </c>
      <c r="O24" s="22"/>
      <c r="P24" s="23"/>
    </row>
    <row r="25" spans="1:16" ht="75" x14ac:dyDescent="0.25">
      <c r="A25" s="25" t="s">
        <v>63</v>
      </c>
      <c r="B25" s="153">
        <v>698</v>
      </c>
      <c r="C25" s="203" t="s">
        <v>74</v>
      </c>
      <c r="D25" s="245" t="s">
        <v>124</v>
      </c>
      <c r="E25" s="233">
        <v>2395157</v>
      </c>
      <c r="F25" s="227">
        <v>277000</v>
      </c>
      <c r="G25" s="227">
        <v>3434800</v>
      </c>
      <c r="H25" s="25">
        <v>43761.61</v>
      </c>
      <c r="I25" s="25">
        <v>2784113.63</v>
      </c>
      <c r="J25" s="100" t="s">
        <v>93</v>
      </c>
      <c r="K25" s="25">
        <v>0</v>
      </c>
      <c r="L25" s="25">
        <v>0</v>
      </c>
      <c r="M25" s="26">
        <f>+K25/F25</f>
        <v>0</v>
      </c>
      <c r="N25" s="26">
        <f>+L25/G25</f>
        <v>0</v>
      </c>
      <c r="O25" s="104" t="s">
        <v>15</v>
      </c>
      <c r="P25" s="23" t="s">
        <v>16</v>
      </c>
    </row>
    <row r="26" spans="1:16" ht="22.5" x14ac:dyDescent="0.25">
      <c r="A26" s="25" t="s">
        <v>64</v>
      </c>
      <c r="B26" s="153">
        <v>699</v>
      </c>
      <c r="C26" s="203"/>
      <c r="D26" s="245"/>
      <c r="E26" s="234"/>
      <c r="F26" s="227"/>
      <c r="G26" s="227"/>
      <c r="H26" s="25"/>
      <c r="I26" s="25"/>
      <c r="J26" s="100" t="s">
        <v>93</v>
      </c>
      <c r="K26" s="25">
        <v>0</v>
      </c>
      <c r="L26" s="25">
        <v>0</v>
      </c>
      <c r="M26" s="26">
        <f>+K26/F25</f>
        <v>0</v>
      </c>
      <c r="N26" s="26">
        <f>+L26/G25</f>
        <v>0</v>
      </c>
      <c r="O26" s="136"/>
      <c r="P26" s="44"/>
    </row>
    <row r="27" spans="1:16" ht="22.5" x14ac:dyDescent="0.25">
      <c r="A27" s="25" t="s">
        <v>65</v>
      </c>
      <c r="B27" s="153">
        <v>700</v>
      </c>
      <c r="C27" s="203"/>
      <c r="D27" s="245"/>
      <c r="E27" s="235"/>
      <c r="F27" s="227"/>
      <c r="G27" s="227"/>
      <c r="H27" s="25"/>
      <c r="I27" s="25"/>
      <c r="J27" s="100" t="s">
        <v>93</v>
      </c>
      <c r="K27" s="25">
        <v>0</v>
      </c>
      <c r="L27" s="25">
        <v>0</v>
      </c>
      <c r="M27" s="26">
        <f>+K27/F25</f>
        <v>0</v>
      </c>
      <c r="N27" s="26">
        <f>+L27/G25</f>
        <v>0</v>
      </c>
      <c r="O27" s="136"/>
      <c r="P27" s="44"/>
    </row>
    <row r="28" spans="1:16" ht="26.25" customHeight="1" x14ac:dyDescent="0.25">
      <c r="A28" s="33"/>
      <c r="B28" s="33"/>
      <c r="C28" s="240" t="s">
        <v>90</v>
      </c>
      <c r="D28" s="241"/>
      <c r="E28" s="180"/>
      <c r="F28" s="120"/>
      <c r="G28" s="120"/>
      <c r="H28" s="120">
        <f t="shared" ref="H28:I28" si="2">SUM(H21:H25)</f>
        <v>131284.83000000002</v>
      </c>
      <c r="I28" s="120">
        <f t="shared" si="2"/>
        <v>8352340.8899999997</v>
      </c>
      <c r="J28" s="120"/>
      <c r="K28" s="139">
        <f>SUM(K25:K27)</f>
        <v>0</v>
      </c>
      <c r="L28" s="139">
        <f>SUM(L25:L27)</f>
        <v>0</v>
      </c>
      <c r="M28" s="134">
        <f>+K28/F25</f>
        <v>0</v>
      </c>
      <c r="N28" s="135">
        <f>+L28/G25</f>
        <v>0</v>
      </c>
      <c r="O28" s="18">
        <f t="shared" ref="O28" si="3">+M28/H28</f>
        <v>0</v>
      </c>
    </row>
    <row r="29" spans="1:16" ht="15" customHeight="1" x14ac:dyDescent="0.25">
      <c r="A29" s="33"/>
      <c r="B29" s="61"/>
      <c r="C29" s="215" t="s">
        <v>66</v>
      </c>
      <c r="D29" s="216"/>
      <c r="E29" s="174"/>
      <c r="F29" s="113">
        <f>F21+F25</f>
        <v>692500</v>
      </c>
      <c r="G29" s="113">
        <f>G21+G25</f>
        <v>8254600</v>
      </c>
      <c r="H29" s="114">
        <f t="shared" ref="H29:I29" si="4">H23+H26</f>
        <v>0</v>
      </c>
      <c r="I29" s="114">
        <f t="shared" si="4"/>
        <v>0</v>
      </c>
      <c r="J29" s="113"/>
      <c r="K29" s="137">
        <f>K24+K28</f>
        <v>105350</v>
      </c>
      <c r="L29" s="137">
        <f>L24+L28</f>
        <v>1222060</v>
      </c>
      <c r="M29" s="138">
        <f>+K29/F29</f>
        <v>0.15212996389891698</v>
      </c>
      <c r="N29" s="138">
        <f>+L29/G29</f>
        <v>0.14804593802243599</v>
      </c>
      <c r="O29" s="62"/>
    </row>
    <row r="30" spans="1:16" x14ac:dyDescent="0.25">
      <c r="O30" s="51" t="s">
        <v>18</v>
      </c>
    </row>
    <row r="31" spans="1:16" ht="75" x14ac:dyDescent="0.25">
      <c r="A31" s="140" t="s">
        <v>67</v>
      </c>
      <c r="B31" s="154">
        <v>685</v>
      </c>
      <c r="C31" s="106" t="s">
        <v>73</v>
      </c>
      <c r="D31" s="52" t="s">
        <v>125</v>
      </c>
      <c r="E31" s="176">
        <v>2395157</v>
      </c>
      <c r="F31" s="140">
        <v>2350000</v>
      </c>
      <c r="G31" s="140">
        <v>18095000</v>
      </c>
      <c r="H31" s="141">
        <v>43761.61</v>
      </c>
      <c r="I31" s="140">
        <v>2784113.63</v>
      </c>
      <c r="J31" s="142" t="s">
        <v>93</v>
      </c>
      <c r="K31" s="140"/>
      <c r="L31" s="140"/>
      <c r="M31" s="143">
        <f>+K31/F31</f>
        <v>0</v>
      </c>
      <c r="N31" s="143">
        <f>+L31/G31</f>
        <v>0</v>
      </c>
      <c r="O31" s="22" t="s">
        <v>15</v>
      </c>
      <c r="P31" s="23" t="s">
        <v>16</v>
      </c>
    </row>
    <row r="32" spans="1:16" ht="22.5" customHeight="1" x14ac:dyDescent="0.25">
      <c r="A32" s="33"/>
      <c r="B32" s="61"/>
      <c r="C32" s="240" t="s">
        <v>89</v>
      </c>
      <c r="D32" s="241"/>
      <c r="E32" s="175"/>
      <c r="F32" s="123"/>
      <c r="G32" s="123"/>
      <c r="H32" s="124">
        <f>H29+H30</f>
        <v>0</v>
      </c>
      <c r="I32" s="124">
        <f>I29+I30</f>
        <v>0</v>
      </c>
      <c r="J32" s="123"/>
      <c r="K32" s="126">
        <f>K31</f>
        <v>0</v>
      </c>
      <c r="L32" s="126">
        <f>L31</f>
        <v>0</v>
      </c>
      <c r="M32" s="134">
        <f>+K32/F31</f>
        <v>0</v>
      </c>
      <c r="N32" s="134">
        <f>+L32/G31</f>
        <v>0</v>
      </c>
    </row>
  </sheetData>
  <mergeCells count="33">
    <mergeCell ref="C32:D32"/>
    <mergeCell ref="B7:B8"/>
    <mergeCell ref="J7:J8"/>
    <mergeCell ref="F25:F27"/>
    <mergeCell ref="G25:G27"/>
    <mergeCell ref="C28:D28"/>
    <mergeCell ref="C29:D29"/>
    <mergeCell ref="C11:C17"/>
    <mergeCell ref="D11:D17"/>
    <mergeCell ref="C21:C23"/>
    <mergeCell ref="D21:D23"/>
    <mergeCell ref="F21:F23"/>
    <mergeCell ref="G21:G23"/>
    <mergeCell ref="C24:D24"/>
    <mergeCell ref="C25:C27"/>
    <mergeCell ref="D25:D27"/>
    <mergeCell ref="P7:P8"/>
    <mergeCell ref="F11:F14"/>
    <mergeCell ref="G11:G14"/>
    <mergeCell ref="A5:N5"/>
    <mergeCell ref="A7:A8"/>
    <mergeCell ref="C7:C8"/>
    <mergeCell ref="D7:D8"/>
    <mergeCell ref="F7:G7"/>
    <mergeCell ref="H7:I7"/>
    <mergeCell ref="K7:L7"/>
    <mergeCell ref="M7:N7"/>
    <mergeCell ref="E7:E8"/>
    <mergeCell ref="C18:D18"/>
    <mergeCell ref="E11:E17"/>
    <mergeCell ref="E21:E23"/>
    <mergeCell ref="E25:E27"/>
    <mergeCell ref="O7:O8"/>
  </mergeCells>
  <pageMargins left="0" right="0" top="0" bottom="0" header="0.31496062992125984" footer="0.31496062992125984"/>
  <pageSetup scale="71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46"/>
  <sheetViews>
    <sheetView showGridLines="0" view="pageBreakPreview" zoomScaleNormal="100" zoomScaleSheetLayoutView="100" workbookViewId="0">
      <selection activeCell="D1" sqref="D1"/>
    </sheetView>
  </sheetViews>
  <sheetFormatPr baseColWidth="10" defaultColWidth="11.85546875" defaultRowHeight="15" x14ac:dyDescent="0.25"/>
  <cols>
    <col min="1" max="1" width="1.42578125" customWidth="1"/>
    <col min="2" max="2" width="25" customWidth="1"/>
    <col min="3" max="3" width="10.7109375" customWidth="1"/>
    <col min="4" max="4" width="15.5703125" style="7" customWidth="1"/>
    <col min="5" max="5" width="28.42578125" customWidth="1"/>
    <col min="6" max="6" width="13.140625" customWidth="1"/>
    <col min="7" max="7" width="13.7109375" bestFit="1" customWidth="1"/>
    <col min="8" max="9" width="13.7109375" hidden="1" customWidth="1"/>
    <col min="10" max="10" width="32" hidden="1" customWidth="1"/>
    <col min="11" max="11" width="13.140625" customWidth="1"/>
    <col min="12" max="12" width="18.5703125" customWidth="1"/>
    <col min="13" max="13" width="13.5703125" hidden="1" customWidth="1"/>
    <col min="14" max="14" width="15.7109375" customWidth="1"/>
    <col min="15" max="15" width="8.140625" hidden="1" customWidth="1"/>
    <col min="16" max="18" width="11.42578125" customWidth="1"/>
    <col min="19" max="19" width="12.7109375" customWidth="1"/>
    <col min="20" max="20" width="15.7109375" customWidth="1"/>
    <col min="21" max="21" width="11.42578125" customWidth="1"/>
    <col min="22" max="22" width="12.7109375" customWidth="1"/>
    <col min="23" max="23" width="11.42578125" customWidth="1"/>
    <col min="24" max="24" width="14.140625" customWidth="1"/>
    <col min="25" max="25" width="13.42578125" customWidth="1"/>
    <col min="26" max="26" width="13.7109375" hidden="1" customWidth="1"/>
    <col min="27" max="27" width="0" hidden="1" customWidth="1"/>
    <col min="28" max="28" width="13.28515625" bestFit="1" customWidth="1"/>
    <col min="204" max="204" width="1.42578125" customWidth="1"/>
    <col min="205" max="205" width="27.28515625" customWidth="1"/>
    <col min="206" max="206" width="13.85546875" customWidth="1"/>
    <col min="207" max="207" width="0" hidden="1" customWidth="1"/>
    <col min="208" max="208" width="26.7109375" customWidth="1"/>
    <col min="210" max="210" width="11.7109375" customWidth="1"/>
    <col min="211" max="211" width="11.28515625" customWidth="1"/>
    <col min="212" max="212" width="12.140625" customWidth="1"/>
    <col min="213" max="214" width="8.140625" customWidth="1"/>
    <col min="215" max="215" width="0" hidden="1" customWidth="1"/>
    <col min="217" max="217" width="1.42578125" customWidth="1"/>
    <col min="218" max="218" width="13.7109375" customWidth="1"/>
    <col min="460" max="460" width="1.42578125" customWidth="1"/>
    <col min="461" max="461" width="27.28515625" customWidth="1"/>
    <col min="462" max="462" width="13.85546875" customWidth="1"/>
    <col min="463" max="463" width="0" hidden="1" customWidth="1"/>
    <col min="464" max="464" width="26.7109375" customWidth="1"/>
    <col min="466" max="466" width="11.7109375" customWidth="1"/>
    <col min="467" max="467" width="11.28515625" customWidth="1"/>
    <col min="468" max="468" width="12.140625" customWidth="1"/>
    <col min="469" max="470" width="8.140625" customWidth="1"/>
    <col min="471" max="471" width="0" hidden="1" customWidth="1"/>
    <col min="473" max="473" width="1.42578125" customWidth="1"/>
    <col min="474" max="474" width="13.7109375" customWidth="1"/>
    <col min="716" max="716" width="1.42578125" customWidth="1"/>
    <col min="717" max="717" width="27.28515625" customWidth="1"/>
    <col min="718" max="718" width="13.85546875" customWidth="1"/>
    <col min="719" max="719" width="0" hidden="1" customWidth="1"/>
    <col min="720" max="720" width="26.7109375" customWidth="1"/>
    <col min="722" max="722" width="11.7109375" customWidth="1"/>
    <col min="723" max="723" width="11.28515625" customWidth="1"/>
    <col min="724" max="724" width="12.140625" customWidth="1"/>
    <col min="725" max="726" width="8.140625" customWidth="1"/>
    <col min="727" max="727" width="0" hidden="1" customWidth="1"/>
    <col min="729" max="729" width="1.42578125" customWidth="1"/>
    <col min="730" max="730" width="13.7109375" customWidth="1"/>
    <col min="972" max="972" width="1.42578125" customWidth="1"/>
    <col min="973" max="973" width="27.28515625" customWidth="1"/>
    <col min="974" max="974" width="13.85546875" customWidth="1"/>
    <col min="975" max="975" width="0" hidden="1" customWidth="1"/>
    <col min="976" max="976" width="26.7109375" customWidth="1"/>
    <col min="978" max="978" width="11.7109375" customWidth="1"/>
    <col min="979" max="979" width="11.28515625" customWidth="1"/>
    <col min="980" max="980" width="12.140625" customWidth="1"/>
    <col min="981" max="982" width="8.140625" customWidth="1"/>
    <col min="983" max="983" width="0" hidden="1" customWidth="1"/>
    <col min="985" max="985" width="1.42578125" customWidth="1"/>
    <col min="986" max="986" width="13.7109375" customWidth="1"/>
    <col min="1228" max="1228" width="1.42578125" customWidth="1"/>
    <col min="1229" max="1229" width="27.28515625" customWidth="1"/>
    <col min="1230" max="1230" width="13.85546875" customWidth="1"/>
    <col min="1231" max="1231" width="0" hidden="1" customWidth="1"/>
    <col min="1232" max="1232" width="26.7109375" customWidth="1"/>
    <col min="1234" max="1234" width="11.7109375" customWidth="1"/>
    <col min="1235" max="1235" width="11.28515625" customWidth="1"/>
    <col min="1236" max="1236" width="12.140625" customWidth="1"/>
    <col min="1237" max="1238" width="8.140625" customWidth="1"/>
    <col min="1239" max="1239" width="0" hidden="1" customWidth="1"/>
    <col min="1241" max="1241" width="1.42578125" customWidth="1"/>
    <col min="1242" max="1242" width="13.7109375" customWidth="1"/>
    <col min="1484" max="1484" width="1.42578125" customWidth="1"/>
    <col min="1485" max="1485" width="27.28515625" customWidth="1"/>
    <col min="1486" max="1486" width="13.85546875" customWidth="1"/>
    <col min="1487" max="1487" width="0" hidden="1" customWidth="1"/>
    <col min="1488" max="1488" width="26.7109375" customWidth="1"/>
    <col min="1490" max="1490" width="11.7109375" customWidth="1"/>
    <col min="1491" max="1491" width="11.28515625" customWidth="1"/>
    <col min="1492" max="1492" width="12.140625" customWidth="1"/>
    <col min="1493" max="1494" width="8.140625" customWidth="1"/>
    <col min="1495" max="1495" width="0" hidden="1" customWidth="1"/>
    <col min="1497" max="1497" width="1.42578125" customWidth="1"/>
    <col min="1498" max="1498" width="13.7109375" customWidth="1"/>
    <col min="1740" max="1740" width="1.42578125" customWidth="1"/>
    <col min="1741" max="1741" width="27.28515625" customWidth="1"/>
    <col min="1742" max="1742" width="13.85546875" customWidth="1"/>
    <col min="1743" max="1743" width="0" hidden="1" customWidth="1"/>
    <col min="1744" max="1744" width="26.7109375" customWidth="1"/>
    <col min="1746" max="1746" width="11.7109375" customWidth="1"/>
    <col min="1747" max="1747" width="11.28515625" customWidth="1"/>
    <col min="1748" max="1748" width="12.140625" customWidth="1"/>
    <col min="1749" max="1750" width="8.140625" customWidth="1"/>
    <col min="1751" max="1751" width="0" hidden="1" customWidth="1"/>
    <col min="1753" max="1753" width="1.42578125" customWidth="1"/>
    <col min="1754" max="1754" width="13.7109375" customWidth="1"/>
    <col min="1996" max="1996" width="1.42578125" customWidth="1"/>
    <col min="1997" max="1997" width="27.28515625" customWidth="1"/>
    <col min="1998" max="1998" width="13.85546875" customWidth="1"/>
    <col min="1999" max="1999" width="0" hidden="1" customWidth="1"/>
    <col min="2000" max="2000" width="26.7109375" customWidth="1"/>
    <col min="2002" max="2002" width="11.7109375" customWidth="1"/>
    <col min="2003" max="2003" width="11.28515625" customWidth="1"/>
    <col min="2004" max="2004" width="12.140625" customWidth="1"/>
    <col min="2005" max="2006" width="8.140625" customWidth="1"/>
    <col min="2007" max="2007" width="0" hidden="1" customWidth="1"/>
    <col min="2009" max="2009" width="1.42578125" customWidth="1"/>
    <col min="2010" max="2010" width="13.7109375" customWidth="1"/>
    <col min="2252" max="2252" width="1.42578125" customWidth="1"/>
    <col min="2253" max="2253" width="27.28515625" customWidth="1"/>
    <col min="2254" max="2254" width="13.85546875" customWidth="1"/>
    <col min="2255" max="2255" width="0" hidden="1" customWidth="1"/>
    <col min="2256" max="2256" width="26.7109375" customWidth="1"/>
    <col min="2258" max="2258" width="11.7109375" customWidth="1"/>
    <col min="2259" max="2259" width="11.28515625" customWidth="1"/>
    <col min="2260" max="2260" width="12.140625" customWidth="1"/>
    <col min="2261" max="2262" width="8.140625" customWidth="1"/>
    <col min="2263" max="2263" width="0" hidden="1" customWidth="1"/>
    <col min="2265" max="2265" width="1.42578125" customWidth="1"/>
    <col min="2266" max="2266" width="13.7109375" customWidth="1"/>
    <col min="2508" max="2508" width="1.42578125" customWidth="1"/>
    <col min="2509" max="2509" width="27.28515625" customWidth="1"/>
    <col min="2510" max="2510" width="13.85546875" customWidth="1"/>
    <col min="2511" max="2511" width="0" hidden="1" customWidth="1"/>
    <col min="2512" max="2512" width="26.7109375" customWidth="1"/>
    <col min="2514" max="2514" width="11.7109375" customWidth="1"/>
    <col min="2515" max="2515" width="11.28515625" customWidth="1"/>
    <col min="2516" max="2516" width="12.140625" customWidth="1"/>
    <col min="2517" max="2518" width="8.140625" customWidth="1"/>
    <col min="2519" max="2519" width="0" hidden="1" customWidth="1"/>
    <col min="2521" max="2521" width="1.42578125" customWidth="1"/>
    <col min="2522" max="2522" width="13.7109375" customWidth="1"/>
    <col min="2764" max="2764" width="1.42578125" customWidth="1"/>
    <col min="2765" max="2765" width="27.28515625" customWidth="1"/>
    <col min="2766" max="2766" width="13.85546875" customWidth="1"/>
    <col min="2767" max="2767" width="0" hidden="1" customWidth="1"/>
    <col min="2768" max="2768" width="26.7109375" customWidth="1"/>
    <col min="2770" max="2770" width="11.7109375" customWidth="1"/>
    <col min="2771" max="2771" width="11.28515625" customWidth="1"/>
    <col min="2772" max="2772" width="12.140625" customWidth="1"/>
    <col min="2773" max="2774" width="8.140625" customWidth="1"/>
    <col min="2775" max="2775" width="0" hidden="1" customWidth="1"/>
    <col min="2777" max="2777" width="1.42578125" customWidth="1"/>
    <col min="2778" max="2778" width="13.7109375" customWidth="1"/>
    <col min="3020" max="3020" width="1.42578125" customWidth="1"/>
    <col min="3021" max="3021" width="27.28515625" customWidth="1"/>
    <col min="3022" max="3022" width="13.85546875" customWidth="1"/>
    <col min="3023" max="3023" width="0" hidden="1" customWidth="1"/>
    <col min="3024" max="3024" width="26.7109375" customWidth="1"/>
    <col min="3026" max="3026" width="11.7109375" customWidth="1"/>
    <col min="3027" max="3027" width="11.28515625" customWidth="1"/>
    <col min="3028" max="3028" width="12.140625" customWidth="1"/>
    <col min="3029" max="3030" width="8.140625" customWidth="1"/>
    <col min="3031" max="3031" width="0" hidden="1" customWidth="1"/>
    <col min="3033" max="3033" width="1.42578125" customWidth="1"/>
    <col min="3034" max="3034" width="13.7109375" customWidth="1"/>
    <col min="3276" max="3276" width="1.42578125" customWidth="1"/>
    <col min="3277" max="3277" width="27.28515625" customWidth="1"/>
    <col min="3278" max="3278" width="13.85546875" customWidth="1"/>
    <col min="3279" max="3279" width="0" hidden="1" customWidth="1"/>
    <col min="3280" max="3280" width="26.7109375" customWidth="1"/>
    <col min="3282" max="3282" width="11.7109375" customWidth="1"/>
    <col min="3283" max="3283" width="11.28515625" customWidth="1"/>
    <col min="3284" max="3284" width="12.140625" customWidth="1"/>
    <col min="3285" max="3286" width="8.140625" customWidth="1"/>
    <col min="3287" max="3287" width="0" hidden="1" customWidth="1"/>
    <col min="3289" max="3289" width="1.42578125" customWidth="1"/>
    <col min="3290" max="3290" width="13.7109375" customWidth="1"/>
    <col min="3532" max="3532" width="1.42578125" customWidth="1"/>
    <col min="3533" max="3533" width="27.28515625" customWidth="1"/>
    <col min="3534" max="3534" width="13.85546875" customWidth="1"/>
    <col min="3535" max="3535" width="0" hidden="1" customWidth="1"/>
    <col min="3536" max="3536" width="26.7109375" customWidth="1"/>
    <col min="3538" max="3538" width="11.7109375" customWidth="1"/>
    <col min="3539" max="3539" width="11.28515625" customWidth="1"/>
    <col min="3540" max="3540" width="12.140625" customWidth="1"/>
    <col min="3541" max="3542" width="8.140625" customWidth="1"/>
    <col min="3543" max="3543" width="0" hidden="1" customWidth="1"/>
    <col min="3545" max="3545" width="1.42578125" customWidth="1"/>
    <col min="3546" max="3546" width="13.7109375" customWidth="1"/>
    <col min="3788" max="3788" width="1.42578125" customWidth="1"/>
    <col min="3789" max="3789" width="27.28515625" customWidth="1"/>
    <col min="3790" max="3790" width="13.85546875" customWidth="1"/>
    <col min="3791" max="3791" width="0" hidden="1" customWidth="1"/>
    <col min="3792" max="3792" width="26.7109375" customWidth="1"/>
    <col min="3794" max="3794" width="11.7109375" customWidth="1"/>
    <col min="3795" max="3795" width="11.28515625" customWidth="1"/>
    <col min="3796" max="3796" width="12.140625" customWidth="1"/>
    <col min="3797" max="3798" width="8.140625" customWidth="1"/>
    <col min="3799" max="3799" width="0" hidden="1" customWidth="1"/>
    <col min="3801" max="3801" width="1.42578125" customWidth="1"/>
    <col min="3802" max="3802" width="13.7109375" customWidth="1"/>
    <col min="4044" max="4044" width="1.42578125" customWidth="1"/>
    <col min="4045" max="4045" width="27.28515625" customWidth="1"/>
    <col min="4046" max="4046" width="13.85546875" customWidth="1"/>
    <col min="4047" max="4047" width="0" hidden="1" customWidth="1"/>
    <col min="4048" max="4048" width="26.7109375" customWidth="1"/>
    <col min="4050" max="4050" width="11.7109375" customWidth="1"/>
    <col min="4051" max="4051" width="11.28515625" customWidth="1"/>
    <col min="4052" max="4052" width="12.140625" customWidth="1"/>
    <col min="4053" max="4054" width="8.140625" customWidth="1"/>
    <col min="4055" max="4055" width="0" hidden="1" customWidth="1"/>
    <col min="4057" max="4057" width="1.42578125" customWidth="1"/>
    <col min="4058" max="4058" width="13.7109375" customWidth="1"/>
    <col min="4300" max="4300" width="1.42578125" customWidth="1"/>
    <col min="4301" max="4301" width="27.28515625" customWidth="1"/>
    <col min="4302" max="4302" width="13.85546875" customWidth="1"/>
    <col min="4303" max="4303" width="0" hidden="1" customWidth="1"/>
    <col min="4304" max="4304" width="26.7109375" customWidth="1"/>
    <col min="4306" max="4306" width="11.7109375" customWidth="1"/>
    <col min="4307" max="4307" width="11.28515625" customWidth="1"/>
    <col min="4308" max="4308" width="12.140625" customWidth="1"/>
    <col min="4309" max="4310" width="8.140625" customWidth="1"/>
    <col min="4311" max="4311" width="0" hidden="1" customWidth="1"/>
    <col min="4313" max="4313" width="1.42578125" customWidth="1"/>
    <col min="4314" max="4314" width="13.7109375" customWidth="1"/>
    <col min="4556" max="4556" width="1.42578125" customWidth="1"/>
    <col min="4557" max="4557" width="27.28515625" customWidth="1"/>
    <col min="4558" max="4558" width="13.85546875" customWidth="1"/>
    <col min="4559" max="4559" width="0" hidden="1" customWidth="1"/>
    <col min="4560" max="4560" width="26.7109375" customWidth="1"/>
    <col min="4562" max="4562" width="11.7109375" customWidth="1"/>
    <col min="4563" max="4563" width="11.28515625" customWidth="1"/>
    <col min="4564" max="4564" width="12.140625" customWidth="1"/>
    <col min="4565" max="4566" width="8.140625" customWidth="1"/>
    <col min="4567" max="4567" width="0" hidden="1" customWidth="1"/>
    <col min="4569" max="4569" width="1.42578125" customWidth="1"/>
    <col min="4570" max="4570" width="13.7109375" customWidth="1"/>
    <col min="4812" max="4812" width="1.42578125" customWidth="1"/>
    <col min="4813" max="4813" width="27.28515625" customWidth="1"/>
    <col min="4814" max="4814" width="13.85546875" customWidth="1"/>
    <col min="4815" max="4815" width="0" hidden="1" customWidth="1"/>
    <col min="4816" max="4816" width="26.7109375" customWidth="1"/>
    <col min="4818" max="4818" width="11.7109375" customWidth="1"/>
    <col min="4819" max="4819" width="11.28515625" customWidth="1"/>
    <col min="4820" max="4820" width="12.140625" customWidth="1"/>
    <col min="4821" max="4822" width="8.140625" customWidth="1"/>
    <col min="4823" max="4823" width="0" hidden="1" customWidth="1"/>
    <col min="4825" max="4825" width="1.42578125" customWidth="1"/>
    <col min="4826" max="4826" width="13.7109375" customWidth="1"/>
    <col min="5068" max="5068" width="1.42578125" customWidth="1"/>
    <col min="5069" max="5069" width="27.28515625" customWidth="1"/>
    <col min="5070" max="5070" width="13.85546875" customWidth="1"/>
    <col min="5071" max="5071" width="0" hidden="1" customWidth="1"/>
    <col min="5072" max="5072" width="26.7109375" customWidth="1"/>
    <col min="5074" max="5074" width="11.7109375" customWidth="1"/>
    <col min="5075" max="5075" width="11.28515625" customWidth="1"/>
    <col min="5076" max="5076" width="12.140625" customWidth="1"/>
    <col min="5077" max="5078" width="8.140625" customWidth="1"/>
    <col min="5079" max="5079" width="0" hidden="1" customWidth="1"/>
    <col min="5081" max="5081" width="1.42578125" customWidth="1"/>
    <col min="5082" max="5082" width="13.7109375" customWidth="1"/>
    <col min="5324" max="5324" width="1.42578125" customWidth="1"/>
    <col min="5325" max="5325" width="27.28515625" customWidth="1"/>
    <col min="5326" max="5326" width="13.85546875" customWidth="1"/>
    <col min="5327" max="5327" width="0" hidden="1" customWidth="1"/>
    <col min="5328" max="5328" width="26.7109375" customWidth="1"/>
    <col min="5330" max="5330" width="11.7109375" customWidth="1"/>
    <col min="5331" max="5331" width="11.28515625" customWidth="1"/>
    <col min="5332" max="5332" width="12.140625" customWidth="1"/>
    <col min="5333" max="5334" width="8.140625" customWidth="1"/>
    <col min="5335" max="5335" width="0" hidden="1" customWidth="1"/>
    <col min="5337" max="5337" width="1.42578125" customWidth="1"/>
    <col min="5338" max="5338" width="13.7109375" customWidth="1"/>
    <col min="5580" max="5580" width="1.42578125" customWidth="1"/>
    <col min="5581" max="5581" width="27.28515625" customWidth="1"/>
    <col min="5582" max="5582" width="13.85546875" customWidth="1"/>
    <col min="5583" max="5583" width="0" hidden="1" customWidth="1"/>
    <col min="5584" max="5584" width="26.7109375" customWidth="1"/>
    <col min="5586" max="5586" width="11.7109375" customWidth="1"/>
    <col min="5587" max="5587" width="11.28515625" customWidth="1"/>
    <col min="5588" max="5588" width="12.140625" customWidth="1"/>
    <col min="5589" max="5590" width="8.140625" customWidth="1"/>
    <col min="5591" max="5591" width="0" hidden="1" customWidth="1"/>
    <col min="5593" max="5593" width="1.42578125" customWidth="1"/>
    <col min="5594" max="5594" width="13.7109375" customWidth="1"/>
    <col min="5836" max="5836" width="1.42578125" customWidth="1"/>
    <col min="5837" max="5837" width="27.28515625" customWidth="1"/>
    <col min="5838" max="5838" width="13.85546875" customWidth="1"/>
    <col min="5839" max="5839" width="0" hidden="1" customWidth="1"/>
    <col min="5840" max="5840" width="26.7109375" customWidth="1"/>
    <col min="5842" max="5842" width="11.7109375" customWidth="1"/>
    <col min="5843" max="5843" width="11.28515625" customWidth="1"/>
    <col min="5844" max="5844" width="12.140625" customWidth="1"/>
    <col min="5845" max="5846" width="8.140625" customWidth="1"/>
    <col min="5847" max="5847" width="0" hidden="1" customWidth="1"/>
    <col min="5849" max="5849" width="1.42578125" customWidth="1"/>
    <col min="5850" max="5850" width="13.7109375" customWidth="1"/>
    <col min="6092" max="6092" width="1.42578125" customWidth="1"/>
    <col min="6093" max="6093" width="27.28515625" customWidth="1"/>
    <col min="6094" max="6094" width="13.85546875" customWidth="1"/>
    <col min="6095" max="6095" width="0" hidden="1" customWidth="1"/>
    <col min="6096" max="6096" width="26.7109375" customWidth="1"/>
    <col min="6098" max="6098" width="11.7109375" customWidth="1"/>
    <col min="6099" max="6099" width="11.28515625" customWidth="1"/>
    <col min="6100" max="6100" width="12.140625" customWidth="1"/>
    <col min="6101" max="6102" width="8.140625" customWidth="1"/>
    <col min="6103" max="6103" width="0" hidden="1" customWidth="1"/>
    <col min="6105" max="6105" width="1.42578125" customWidth="1"/>
    <col min="6106" max="6106" width="13.7109375" customWidth="1"/>
    <col min="6348" max="6348" width="1.42578125" customWidth="1"/>
    <col min="6349" max="6349" width="27.28515625" customWidth="1"/>
    <col min="6350" max="6350" width="13.85546875" customWidth="1"/>
    <col min="6351" max="6351" width="0" hidden="1" customWidth="1"/>
    <col min="6352" max="6352" width="26.7109375" customWidth="1"/>
    <col min="6354" max="6354" width="11.7109375" customWidth="1"/>
    <col min="6355" max="6355" width="11.28515625" customWidth="1"/>
    <col min="6356" max="6356" width="12.140625" customWidth="1"/>
    <col min="6357" max="6358" width="8.140625" customWidth="1"/>
    <col min="6359" max="6359" width="0" hidden="1" customWidth="1"/>
    <col min="6361" max="6361" width="1.42578125" customWidth="1"/>
    <col min="6362" max="6362" width="13.7109375" customWidth="1"/>
    <col min="6604" max="6604" width="1.42578125" customWidth="1"/>
    <col min="6605" max="6605" width="27.28515625" customWidth="1"/>
    <col min="6606" max="6606" width="13.85546875" customWidth="1"/>
    <col min="6607" max="6607" width="0" hidden="1" customWidth="1"/>
    <col min="6608" max="6608" width="26.7109375" customWidth="1"/>
    <col min="6610" max="6610" width="11.7109375" customWidth="1"/>
    <col min="6611" max="6611" width="11.28515625" customWidth="1"/>
    <col min="6612" max="6612" width="12.140625" customWidth="1"/>
    <col min="6613" max="6614" width="8.140625" customWidth="1"/>
    <col min="6615" max="6615" width="0" hidden="1" customWidth="1"/>
    <col min="6617" max="6617" width="1.42578125" customWidth="1"/>
    <col min="6618" max="6618" width="13.7109375" customWidth="1"/>
    <col min="6860" max="6860" width="1.42578125" customWidth="1"/>
    <col min="6861" max="6861" width="27.28515625" customWidth="1"/>
    <col min="6862" max="6862" width="13.85546875" customWidth="1"/>
    <col min="6863" max="6863" width="0" hidden="1" customWidth="1"/>
    <col min="6864" max="6864" width="26.7109375" customWidth="1"/>
    <col min="6866" max="6866" width="11.7109375" customWidth="1"/>
    <col min="6867" max="6867" width="11.28515625" customWidth="1"/>
    <col min="6868" max="6868" width="12.140625" customWidth="1"/>
    <col min="6869" max="6870" width="8.140625" customWidth="1"/>
    <col min="6871" max="6871" width="0" hidden="1" customWidth="1"/>
    <col min="6873" max="6873" width="1.42578125" customWidth="1"/>
    <col min="6874" max="6874" width="13.7109375" customWidth="1"/>
    <col min="7116" max="7116" width="1.42578125" customWidth="1"/>
    <col min="7117" max="7117" width="27.28515625" customWidth="1"/>
    <col min="7118" max="7118" width="13.85546875" customWidth="1"/>
    <col min="7119" max="7119" width="0" hidden="1" customWidth="1"/>
    <col min="7120" max="7120" width="26.7109375" customWidth="1"/>
    <col min="7122" max="7122" width="11.7109375" customWidth="1"/>
    <col min="7123" max="7123" width="11.28515625" customWidth="1"/>
    <col min="7124" max="7124" width="12.140625" customWidth="1"/>
    <col min="7125" max="7126" width="8.140625" customWidth="1"/>
    <col min="7127" max="7127" width="0" hidden="1" customWidth="1"/>
    <col min="7129" max="7129" width="1.42578125" customWidth="1"/>
    <col min="7130" max="7130" width="13.7109375" customWidth="1"/>
    <col min="7372" max="7372" width="1.42578125" customWidth="1"/>
    <col min="7373" max="7373" width="27.28515625" customWidth="1"/>
    <col min="7374" max="7374" width="13.85546875" customWidth="1"/>
    <col min="7375" max="7375" width="0" hidden="1" customWidth="1"/>
    <col min="7376" max="7376" width="26.7109375" customWidth="1"/>
    <col min="7378" max="7378" width="11.7109375" customWidth="1"/>
    <col min="7379" max="7379" width="11.28515625" customWidth="1"/>
    <col min="7380" max="7380" width="12.140625" customWidth="1"/>
    <col min="7381" max="7382" width="8.140625" customWidth="1"/>
    <col min="7383" max="7383" width="0" hidden="1" customWidth="1"/>
    <col min="7385" max="7385" width="1.42578125" customWidth="1"/>
    <col min="7386" max="7386" width="13.7109375" customWidth="1"/>
    <col min="7628" max="7628" width="1.42578125" customWidth="1"/>
    <col min="7629" max="7629" width="27.28515625" customWidth="1"/>
    <col min="7630" max="7630" width="13.85546875" customWidth="1"/>
    <col min="7631" max="7631" width="0" hidden="1" customWidth="1"/>
    <col min="7632" max="7632" width="26.7109375" customWidth="1"/>
    <col min="7634" max="7634" width="11.7109375" customWidth="1"/>
    <col min="7635" max="7635" width="11.28515625" customWidth="1"/>
    <col min="7636" max="7636" width="12.140625" customWidth="1"/>
    <col min="7637" max="7638" width="8.140625" customWidth="1"/>
    <col min="7639" max="7639" width="0" hidden="1" customWidth="1"/>
    <col min="7641" max="7641" width="1.42578125" customWidth="1"/>
    <col min="7642" max="7642" width="13.7109375" customWidth="1"/>
    <col min="7884" max="7884" width="1.42578125" customWidth="1"/>
    <col min="7885" max="7885" width="27.28515625" customWidth="1"/>
    <col min="7886" max="7886" width="13.85546875" customWidth="1"/>
    <col min="7887" max="7887" width="0" hidden="1" customWidth="1"/>
    <col min="7888" max="7888" width="26.7109375" customWidth="1"/>
    <col min="7890" max="7890" width="11.7109375" customWidth="1"/>
    <col min="7891" max="7891" width="11.28515625" customWidth="1"/>
    <col min="7892" max="7892" width="12.140625" customWidth="1"/>
    <col min="7893" max="7894" width="8.140625" customWidth="1"/>
    <col min="7895" max="7895" width="0" hidden="1" customWidth="1"/>
    <col min="7897" max="7897" width="1.42578125" customWidth="1"/>
    <col min="7898" max="7898" width="13.7109375" customWidth="1"/>
    <col min="8140" max="8140" width="1.42578125" customWidth="1"/>
    <col min="8141" max="8141" width="27.28515625" customWidth="1"/>
    <col min="8142" max="8142" width="13.85546875" customWidth="1"/>
    <col min="8143" max="8143" width="0" hidden="1" customWidth="1"/>
    <col min="8144" max="8144" width="26.7109375" customWidth="1"/>
    <col min="8146" max="8146" width="11.7109375" customWidth="1"/>
    <col min="8147" max="8147" width="11.28515625" customWidth="1"/>
    <col min="8148" max="8148" width="12.140625" customWidth="1"/>
    <col min="8149" max="8150" width="8.140625" customWidth="1"/>
    <col min="8151" max="8151" width="0" hidden="1" customWidth="1"/>
    <col min="8153" max="8153" width="1.42578125" customWidth="1"/>
    <col min="8154" max="8154" width="13.7109375" customWidth="1"/>
    <col min="8396" max="8396" width="1.42578125" customWidth="1"/>
    <col min="8397" max="8397" width="27.28515625" customWidth="1"/>
    <col min="8398" max="8398" width="13.85546875" customWidth="1"/>
    <col min="8399" max="8399" width="0" hidden="1" customWidth="1"/>
    <col min="8400" max="8400" width="26.7109375" customWidth="1"/>
    <col min="8402" max="8402" width="11.7109375" customWidth="1"/>
    <col min="8403" max="8403" width="11.28515625" customWidth="1"/>
    <col min="8404" max="8404" width="12.140625" customWidth="1"/>
    <col min="8405" max="8406" width="8.140625" customWidth="1"/>
    <col min="8407" max="8407" width="0" hidden="1" customWidth="1"/>
    <col min="8409" max="8409" width="1.42578125" customWidth="1"/>
    <col min="8410" max="8410" width="13.7109375" customWidth="1"/>
    <col min="8652" max="8652" width="1.42578125" customWidth="1"/>
    <col min="8653" max="8653" width="27.28515625" customWidth="1"/>
    <col min="8654" max="8654" width="13.85546875" customWidth="1"/>
    <col min="8655" max="8655" width="0" hidden="1" customWidth="1"/>
    <col min="8656" max="8656" width="26.7109375" customWidth="1"/>
    <col min="8658" max="8658" width="11.7109375" customWidth="1"/>
    <col min="8659" max="8659" width="11.28515625" customWidth="1"/>
    <col min="8660" max="8660" width="12.140625" customWidth="1"/>
    <col min="8661" max="8662" width="8.140625" customWidth="1"/>
    <col min="8663" max="8663" width="0" hidden="1" customWidth="1"/>
    <col min="8665" max="8665" width="1.42578125" customWidth="1"/>
    <col min="8666" max="8666" width="13.7109375" customWidth="1"/>
    <col min="8908" max="8908" width="1.42578125" customWidth="1"/>
    <col min="8909" max="8909" width="27.28515625" customWidth="1"/>
    <col min="8910" max="8910" width="13.85546875" customWidth="1"/>
    <col min="8911" max="8911" width="0" hidden="1" customWidth="1"/>
    <col min="8912" max="8912" width="26.7109375" customWidth="1"/>
    <col min="8914" max="8914" width="11.7109375" customWidth="1"/>
    <col min="8915" max="8915" width="11.28515625" customWidth="1"/>
    <col min="8916" max="8916" width="12.140625" customWidth="1"/>
    <col min="8917" max="8918" width="8.140625" customWidth="1"/>
    <col min="8919" max="8919" width="0" hidden="1" customWidth="1"/>
    <col min="8921" max="8921" width="1.42578125" customWidth="1"/>
    <col min="8922" max="8922" width="13.7109375" customWidth="1"/>
    <col min="9164" max="9164" width="1.42578125" customWidth="1"/>
    <col min="9165" max="9165" width="27.28515625" customWidth="1"/>
    <col min="9166" max="9166" width="13.85546875" customWidth="1"/>
    <col min="9167" max="9167" width="0" hidden="1" customWidth="1"/>
    <col min="9168" max="9168" width="26.7109375" customWidth="1"/>
    <col min="9170" max="9170" width="11.7109375" customWidth="1"/>
    <col min="9171" max="9171" width="11.28515625" customWidth="1"/>
    <col min="9172" max="9172" width="12.140625" customWidth="1"/>
    <col min="9173" max="9174" width="8.140625" customWidth="1"/>
    <col min="9175" max="9175" width="0" hidden="1" customWidth="1"/>
    <col min="9177" max="9177" width="1.42578125" customWidth="1"/>
    <col min="9178" max="9178" width="13.7109375" customWidth="1"/>
    <col min="9420" max="9420" width="1.42578125" customWidth="1"/>
    <col min="9421" max="9421" width="27.28515625" customWidth="1"/>
    <col min="9422" max="9422" width="13.85546875" customWidth="1"/>
    <col min="9423" max="9423" width="0" hidden="1" customWidth="1"/>
    <col min="9424" max="9424" width="26.7109375" customWidth="1"/>
    <col min="9426" max="9426" width="11.7109375" customWidth="1"/>
    <col min="9427" max="9427" width="11.28515625" customWidth="1"/>
    <col min="9428" max="9428" width="12.140625" customWidth="1"/>
    <col min="9429" max="9430" width="8.140625" customWidth="1"/>
    <col min="9431" max="9431" width="0" hidden="1" customWidth="1"/>
    <col min="9433" max="9433" width="1.42578125" customWidth="1"/>
    <col min="9434" max="9434" width="13.7109375" customWidth="1"/>
    <col min="9676" max="9676" width="1.42578125" customWidth="1"/>
    <col min="9677" max="9677" width="27.28515625" customWidth="1"/>
    <col min="9678" max="9678" width="13.85546875" customWidth="1"/>
    <col min="9679" max="9679" width="0" hidden="1" customWidth="1"/>
    <col min="9680" max="9680" width="26.7109375" customWidth="1"/>
    <col min="9682" max="9682" width="11.7109375" customWidth="1"/>
    <col min="9683" max="9683" width="11.28515625" customWidth="1"/>
    <col min="9684" max="9684" width="12.140625" customWidth="1"/>
    <col min="9685" max="9686" width="8.140625" customWidth="1"/>
    <col min="9687" max="9687" width="0" hidden="1" customWidth="1"/>
    <col min="9689" max="9689" width="1.42578125" customWidth="1"/>
    <col min="9690" max="9690" width="13.7109375" customWidth="1"/>
    <col min="9932" max="9932" width="1.42578125" customWidth="1"/>
    <col min="9933" max="9933" width="27.28515625" customWidth="1"/>
    <col min="9934" max="9934" width="13.85546875" customWidth="1"/>
    <col min="9935" max="9935" width="0" hidden="1" customWidth="1"/>
    <col min="9936" max="9936" width="26.7109375" customWidth="1"/>
    <col min="9938" max="9938" width="11.7109375" customWidth="1"/>
    <col min="9939" max="9939" width="11.28515625" customWidth="1"/>
    <col min="9940" max="9940" width="12.140625" customWidth="1"/>
    <col min="9941" max="9942" width="8.140625" customWidth="1"/>
    <col min="9943" max="9943" width="0" hidden="1" customWidth="1"/>
    <col min="9945" max="9945" width="1.42578125" customWidth="1"/>
    <col min="9946" max="9946" width="13.7109375" customWidth="1"/>
    <col min="10188" max="10188" width="1.42578125" customWidth="1"/>
    <col min="10189" max="10189" width="27.28515625" customWidth="1"/>
    <col min="10190" max="10190" width="13.85546875" customWidth="1"/>
    <col min="10191" max="10191" width="0" hidden="1" customWidth="1"/>
    <col min="10192" max="10192" width="26.7109375" customWidth="1"/>
    <col min="10194" max="10194" width="11.7109375" customWidth="1"/>
    <col min="10195" max="10195" width="11.28515625" customWidth="1"/>
    <col min="10196" max="10196" width="12.140625" customWidth="1"/>
    <col min="10197" max="10198" width="8.140625" customWidth="1"/>
    <col min="10199" max="10199" width="0" hidden="1" customWidth="1"/>
    <col min="10201" max="10201" width="1.42578125" customWidth="1"/>
    <col min="10202" max="10202" width="13.7109375" customWidth="1"/>
    <col min="10444" max="10444" width="1.42578125" customWidth="1"/>
    <col min="10445" max="10445" width="27.28515625" customWidth="1"/>
    <col min="10446" max="10446" width="13.85546875" customWidth="1"/>
    <col min="10447" max="10447" width="0" hidden="1" customWidth="1"/>
    <col min="10448" max="10448" width="26.7109375" customWidth="1"/>
    <col min="10450" max="10450" width="11.7109375" customWidth="1"/>
    <col min="10451" max="10451" width="11.28515625" customWidth="1"/>
    <col min="10452" max="10452" width="12.140625" customWidth="1"/>
    <col min="10453" max="10454" width="8.140625" customWidth="1"/>
    <col min="10455" max="10455" width="0" hidden="1" customWidth="1"/>
    <col min="10457" max="10457" width="1.42578125" customWidth="1"/>
    <col min="10458" max="10458" width="13.7109375" customWidth="1"/>
    <col min="10700" max="10700" width="1.42578125" customWidth="1"/>
    <col min="10701" max="10701" width="27.28515625" customWidth="1"/>
    <col min="10702" max="10702" width="13.85546875" customWidth="1"/>
    <col min="10703" max="10703" width="0" hidden="1" customWidth="1"/>
    <col min="10704" max="10704" width="26.7109375" customWidth="1"/>
    <col min="10706" max="10706" width="11.7109375" customWidth="1"/>
    <col min="10707" max="10707" width="11.28515625" customWidth="1"/>
    <col min="10708" max="10708" width="12.140625" customWidth="1"/>
    <col min="10709" max="10710" width="8.140625" customWidth="1"/>
    <col min="10711" max="10711" width="0" hidden="1" customWidth="1"/>
    <col min="10713" max="10713" width="1.42578125" customWidth="1"/>
    <col min="10714" max="10714" width="13.7109375" customWidth="1"/>
    <col min="10956" max="10956" width="1.42578125" customWidth="1"/>
    <col min="10957" max="10957" width="27.28515625" customWidth="1"/>
    <col min="10958" max="10958" width="13.85546875" customWidth="1"/>
    <col min="10959" max="10959" width="0" hidden="1" customWidth="1"/>
    <col min="10960" max="10960" width="26.7109375" customWidth="1"/>
    <col min="10962" max="10962" width="11.7109375" customWidth="1"/>
    <col min="10963" max="10963" width="11.28515625" customWidth="1"/>
    <col min="10964" max="10964" width="12.140625" customWidth="1"/>
    <col min="10965" max="10966" width="8.140625" customWidth="1"/>
    <col min="10967" max="10967" width="0" hidden="1" customWidth="1"/>
    <col min="10969" max="10969" width="1.42578125" customWidth="1"/>
    <col min="10970" max="10970" width="13.7109375" customWidth="1"/>
    <col min="11212" max="11212" width="1.42578125" customWidth="1"/>
    <col min="11213" max="11213" width="27.28515625" customWidth="1"/>
    <col min="11214" max="11214" width="13.85546875" customWidth="1"/>
    <col min="11215" max="11215" width="0" hidden="1" customWidth="1"/>
    <col min="11216" max="11216" width="26.7109375" customWidth="1"/>
    <col min="11218" max="11218" width="11.7109375" customWidth="1"/>
    <col min="11219" max="11219" width="11.28515625" customWidth="1"/>
    <col min="11220" max="11220" width="12.140625" customWidth="1"/>
    <col min="11221" max="11222" width="8.140625" customWidth="1"/>
    <col min="11223" max="11223" width="0" hidden="1" customWidth="1"/>
    <col min="11225" max="11225" width="1.42578125" customWidth="1"/>
    <col min="11226" max="11226" width="13.7109375" customWidth="1"/>
    <col min="11468" max="11468" width="1.42578125" customWidth="1"/>
    <col min="11469" max="11469" width="27.28515625" customWidth="1"/>
    <col min="11470" max="11470" width="13.85546875" customWidth="1"/>
    <col min="11471" max="11471" width="0" hidden="1" customWidth="1"/>
    <col min="11472" max="11472" width="26.7109375" customWidth="1"/>
    <col min="11474" max="11474" width="11.7109375" customWidth="1"/>
    <col min="11475" max="11475" width="11.28515625" customWidth="1"/>
    <col min="11476" max="11476" width="12.140625" customWidth="1"/>
    <col min="11477" max="11478" width="8.140625" customWidth="1"/>
    <col min="11479" max="11479" width="0" hidden="1" customWidth="1"/>
    <col min="11481" max="11481" width="1.42578125" customWidth="1"/>
    <col min="11482" max="11482" width="13.7109375" customWidth="1"/>
    <col min="11724" max="11724" width="1.42578125" customWidth="1"/>
    <col min="11725" max="11725" width="27.28515625" customWidth="1"/>
    <col min="11726" max="11726" width="13.85546875" customWidth="1"/>
    <col min="11727" max="11727" width="0" hidden="1" customWidth="1"/>
    <col min="11728" max="11728" width="26.7109375" customWidth="1"/>
    <col min="11730" max="11730" width="11.7109375" customWidth="1"/>
    <col min="11731" max="11731" width="11.28515625" customWidth="1"/>
    <col min="11732" max="11732" width="12.140625" customWidth="1"/>
    <col min="11733" max="11734" width="8.140625" customWidth="1"/>
    <col min="11735" max="11735" width="0" hidden="1" customWidth="1"/>
    <col min="11737" max="11737" width="1.42578125" customWidth="1"/>
    <col min="11738" max="11738" width="13.7109375" customWidth="1"/>
    <col min="11980" max="11980" width="1.42578125" customWidth="1"/>
    <col min="11981" max="11981" width="27.28515625" customWidth="1"/>
    <col min="11982" max="11982" width="13.85546875" customWidth="1"/>
    <col min="11983" max="11983" width="0" hidden="1" customWidth="1"/>
    <col min="11984" max="11984" width="26.7109375" customWidth="1"/>
    <col min="11986" max="11986" width="11.7109375" customWidth="1"/>
    <col min="11987" max="11987" width="11.28515625" customWidth="1"/>
    <col min="11988" max="11988" width="12.140625" customWidth="1"/>
    <col min="11989" max="11990" width="8.140625" customWidth="1"/>
    <col min="11991" max="11991" width="0" hidden="1" customWidth="1"/>
    <col min="11993" max="11993" width="1.42578125" customWidth="1"/>
    <col min="11994" max="11994" width="13.7109375" customWidth="1"/>
    <col min="12236" max="12236" width="1.42578125" customWidth="1"/>
    <col min="12237" max="12237" width="27.28515625" customWidth="1"/>
    <col min="12238" max="12238" width="13.85546875" customWidth="1"/>
    <col min="12239" max="12239" width="0" hidden="1" customWidth="1"/>
    <col min="12240" max="12240" width="26.7109375" customWidth="1"/>
    <col min="12242" max="12242" width="11.7109375" customWidth="1"/>
    <col min="12243" max="12243" width="11.28515625" customWidth="1"/>
    <col min="12244" max="12244" width="12.140625" customWidth="1"/>
    <col min="12245" max="12246" width="8.140625" customWidth="1"/>
    <col min="12247" max="12247" width="0" hidden="1" customWidth="1"/>
    <col min="12249" max="12249" width="1.42578125" customWidth="1"/>
    <col min="12250" max="12250" width="13.7109375" customWidth="1"/>
    <col min="12492" max="12492" width="1.42578125" customWidth="1"/>
    <col min="12493" max="12493" width="27.28515625" customWidth="1"/>
    <col min="12494" max="12494" width="13.85546875" customWidth="1"/>
    <col min="12495" max="12495" width="0" hidden="1" customWidth="1"/>
    <col min="12496" max="12496" width="26.7109375" customWidth="1"/>
    <col min="12498" max="12498" width="11.7109375" customWidth="1"/>
    <col min="12499" max="12499" width="11.28515625" customWidth="1"/>
    <col min="12500" max="12500" width="12.140625" customWidth="1"/>
    <col min="12501" max="12502" width="8.140625" customWidth="1"/>
    <col min="12503" max="12503" width="0" hidden="1" customWidth="1"/>
    <col min="12505" max="12505" width="1.42578125" customWidth="1"/>
    <col min="12506" max="12506" width="13.7109375" customWidth="1"/>
    <col min="12748" max="12748" width="1.42578125" customWidth="1"/>
    <col min="12749" max="12749" width="27.28515625" customWidth="1"/>
    <col min="12750" max="12750" width="13.85546875" customWidth="1"/>
    <col min="12751" max="12751" width="0" hidden="1" customWidth="1"/>
    <col min="12752" max="12752" width="26.7109375" customWidth="1"/>
    <col min="12754" max="12754" width="11.7109375" customWidth="1"/>
    <col min="12755" max="12755" width="11.28515625" customWidth="1"/>
    <col min="12756" max="12756" width="12.140625" customWidth="1"/>
    <col min="12757" max="12758" width="8.140625" customWidth="1"/>
    <col min="12759" max="12759" width="0" hidden="1" customWidth="1"/>
    <col min="12761" max="12761" width="1.42578125" customWidth="1"/>
    <col min="12762" max="12762" width="13.7109375" customWidth="1"/>
    <col min="13004" max="13004" width="1.42578125" customWidth="1"/>
    <col min="13005" max="13005" width="27.28515625" customWidth="1"/>
    <col min="13006" max="13006" width="13.85546875" customWidth="1"/>
    <col min="13007" max="13007" width="0" hidden="1" customWidth="1"/>
    <col min="13008" max="13008" width="26.7109375" customWidth="1"/>
    <col min="13010" max="13010" width="11.7109375" customWidth="1"/>
    <col min="13011" max="13011" width="11.28515625" customWidth="1"/>
    <col min="13012" max="13012" width="12.140625" customWidth="1"/>
    <col min="13013" max="13014" width="8.140625" customWidth="1"/>
    <col min="13015" max="13015" width="0" hidden="1" customWidth="1"/>
    <col min="13017" max="13017" width="1.42578125" customWidth="1"/>
    <col min="13018" max="13018" width="13.7109375" customWidth="1"/>
    <col min="13260" max="13260" width="1.42578125" customWidth="1"/>
    <col min="13261" max="13261" width="27.28515625" customWidth="1"/>
    <col min="13262" max="13262" width="13.85546875" customWidth="1"/>
    <col min="13263" max="13263" width="0" hidden="1" customWidth="1"/>
    <col min="13264" max="13264" width="26.7109375" customWidth="1"/>
    <col min="13266" max="13266" width="11.7109375" customWidth="1"/>
    <col min="13267" max="13267" width="11.28515625" customWidth="1"/>
    <col min="13268" max="13268" width="12.140625" customWidth="1"/>
    <col min="13269" max="13270" width="8.140625" customWidth="1"/>
    <col min="13271" max="13271" width="0" hidden="1" customWidth="1"/>
    <col min="13273" max="13273" width="1.42578125" customWidth="1"/>
    <col min="13274" max="13274" width="13.7109375" customWidth="1"/>
    <col min="13516" max="13516" width="1.42578125" customWidth="1"/>
    <col min="13517" max="13517" width="27.28515625" customWidth="1"/>
    <col min="13518" max="13518" width="13.85546875" customWidth="1"/>
    <col min="13519" max="13519" width="0" hidden="1" customWidth="1"/>
    <col min="13520" max="13520" width="26.7109375" customWidth="1"/>
    <col min="13522" max="13522" width="11.7109375" customWidth="1"/>
    <col min="13523" max="13523" width="11.28515625" customWidth="1"/>
    <col min="13524" max="13524" width="12.140625" customWidth="1"/>
    <col min="13525" max="13526" width="8.140625" customWidth="1"/>
    <col min="13527" max="13527" width="0" hidden="1" customWidth="1"/>
    <col min="13529" max="13529" width="1.42578125" customWidth="1"/>
    <col min="13530" max="13530" width="13.7109375" customWidth="1"/>
    <col min="13772" max="13772" width="1.42578125" customWidth="1"/>
    <col min="13773" max="13773" width="27.28515625" customWidth="1"/>
    <col min="13774" max="13774" width="13.85546875" customWidth="1"/>
    <col min="13775" max="13775" width="0" hidden="1" customWidth="1"/>
    <col min="13776" max="13776" width="26.7109375" customWidth="1"/>
    <col min="13778" max="13778" width="11.7109375" customWidth="1"/>
    <col min="13779" max="13779" width="11.28515625" customWidth="1"/>
    <col min="13780" max="13780" width="12.140625" customWidth="1"/>
    <col min="13781" max="13782" width="8.140625" customWidth="1"/>
    <col min="13783" max="13783" width="0" hidden="1" customWidth="1"/>
    <col min="13785" max="13785" width="1.42578125" customWidth="1"/>
    <col min="13786" max="13786" width="13.7109375" customWidth="1"/>
    <col min="14028" max="14028" width="1.42578125" customWidth="1"/>
    <col min="14029" max="14029" width="27.28515625" customWidth="1"/>
    <col min="14030" max="14030" width="13.85546875" customWidth="1"/>
    <col min="14031" max="14031" width="0" hidden="1" customWidth="1"/>
    <col min="14032" max="14032" width="26.7109375" customWidth="1"/>
    <col min="14034" max="14034" width="11.7109375" customWidth="1"/>
    <col min="14035" max="14035" width="11.28515625" customWidth="1"/>
    <col min="14036" max="14036" width="12.140625" customWidth="1"/>
    <col min="14037" max="14038" width="8.140625" customWidth="1"/>
    <col min="14039" max="14039" width="0" hidden="1" customWidth="1"/>
    <col min="14041" max="14041" width="1.42578125" customWidth="1"/>
    <col min="14042" max="14042" width="13.7109375" customWidth="1"/>
    <col min="14284" max="14284" width="1.42578125" customWidth="1"/>
    <col min="14285" max="14285" width="27.28515625" customWidth="1"/>
    <col min="14286" max="14286" width="13.85546875" customWidth="1"/>
    <col min="14287" max="14287" width="0" hidden="1" customWidth="1"/>
    <col min="14288" max="14288" width="26.7109375" customWidth="1"/>
    <col min="14290" max="14290" width="11.7109375" customWidth="1"/>
    <col min="14291" max="14291" width="11.28515625" customWidth="1"/>
    <col min="14292" max="14292" width="12.140625" customWidth="1"/>
    <col min="14293" max="14294" width="8.140625" customWidth="1"/>
    <col min="14295" max="14295" width="0" hidden="1" customWidth="1"/>
    <col min="14297" max="14297" width="1.42578125" customWidth="1"/>
    <col min="14298" max="14298" width="13.7109375" customWidth="1"/>
    <col min="14540" max="14540" width="1.42578125" customWidth="1"/>
    <col min="14541" max="14541" width="27.28515625" customWidth="1"/>
    <col min="14542" max="14542" width="13.85546875" customWidth="1"/>
    <col min="14543" max="14543" width="0" hidden="1" customWidth="1"/>
    <col min="14544" max="14544" width="26.7109375" customWidth="1"/>
    <col min="14546" max="14546" width="11.7109375" customWidth="1"/>
    <col min="14547" max="14547" width="11.28515625" customWidth="1"/>
    <col min="14548" max="14548" width="12.140625" customWidth="1"/>
    <col min="14549" max="14550" width="8.140625" customWidth="1"/>
    <col min="14551" max="14551" width="0" hidden="1" customWidth="1"/>
    <col min="14553" max="14553" width="1.42578125" customWidth="1"/>
    <col min="14554" max="14554" width="13.7109375" customWidth="1"/>
    <col min="14796" max="14796" width="1.42578125" customWidth="1"/>
    <col min="14797" max="14797" width="27.28515625" customWidth="1"/>
    <col min="14798" max="14798" width="13.85546875" customWidth="1"/>
    <col min="14799" max="14799" width="0" hidden="1" customWidth="1"/>
    <col min="14800" max="14800" width="26.7109375" customWidth="1"/>
    <col min="14802" max="14802" width="11.7109375" customWidth="1"/>
    <col min="14803" max="14803" width="11.28515625" customWidth="1"/>
    <col min="14804" max="14804" width="12.140625" customWidth="1"/>
    <col min="14805" max="14806" width="8.140625" customWidth="1"/>
    <col min="14807" max="14807" width="0" hidden="1" customWidth="1"/>
    <col min="14809" max="14809" width="1.42578125" customWidth="1"/>
    <col min="14810" max="14810" width="13.7109375" customWidth="1"/>
    <col min="15052" max="15052" width="1.42578125" customWidth="1"/>
    <col min="15053" max="15053" width="27.28515625" customWidth="1"/>
    <col min="15054" max="15054" width="13.85546875" customWidth="1"/>
    <col min="15055" max="15055" width="0" hidden="1" customWidth="1"/>
    <col min="15056" max="15056" width="26.7109375" customWidth="1"/>
    <col min="15058" max="15058" width="11.7109375" customWidth="1"/>
    <col min="15059" max="15059" width="11.28515625" customWidth="1"/>
    <col min="15060" max="15060" width="12.140625" customWidth="1"/>
    <col min="15061" max="15062" width="8.140625" customWidth="1"/>
    <col min="15063" max="15063" width="0" hidden="1" customWidth="1"/>
    <col min="15065" max="15065" width="1.42578125" customWidth="1"/>
    <col min="15066" max="15066" width="13.7109375" customWidth="1"/>
    <col min="15308" max="15308" width="1.42578125" customWidth="1"/>
    <col min="15309" max="15309" width="27.28515625" customWidth="1"/>
    <col min="15310" max="15310" width="13.85546875" customWidth="1"/>
    <col min="15311" max="15311" width="0" hidden="1" customWidth="1"/>
    <col min="15312" max="15312" width="26.7109375" customWidth="1"/>
    <col min="15314" max="15314" width="11.7109375" customWidth="1"/>
    <col min="15315" max="15315" width="11.28515625" customWidth="1"/>
    <col min="15316" max="15316" width="12.140625" customWidth="1"/>
    <col min="15317" max="15318" width="8.140625" customWidth="1"/>
    <col min="15319" max="15319" width="0" hidden="1" customWidth="1"/>
    <col min="15321" max="15321" width="1.42578125" customWidth="1"/>
    <col min="15322" max="15322" width="13.7109375" customWidth="1"/>
    <col min="15564" max="15564" width="1.42578125" customWidth="1"/>
    <col min="15565" max="15565" width="27.28515625" customWidth="1"/>
    <col min="15566" max="15566" width="13.85546875" customWidth="1"/>
    <col min="15567" max="15567" width="0" hidden="1" customWidth="1"/>
    <col min="15568" max="15568" width="26.7109375" customWidth="1"/>
    <col min="15570" max="15570" width="11.7109375" customWidth="1"/>
    <col min="15571" max="15571" width="11.28515625" customWidth="1"/>
    <col min="15572" max="15572" width="12.140625" customWidth="1"/>
    <col min="15573" max="15574" width="8.140625" customWidth="1"/>
    <col min="15575" max="15575" width="0" hidden="1" customWidth="1"/>
    <col min="15577" max="15577" width="1.42578125" customWidth="1"/>
    <col min="15578" max="15578" width="13.7109375" customWidth="1"/>
    <col min="15820" max="15820" width="1.42578125" customWidth="1"/>
    <col min="15821" max="15821" width="27.28515625" customWidth="1"/>
    <col min="15822" max="15822" width="13.85546875" customWidth="1"/>
    <col min="15823" max="15823" width="0" hidden="1" customWidth="1"/>
    <col min="15824" max="15824" width="26.7109375" customWidth="1"/>
    <col min="15826" max="15826" width="11.7109375" customWidth="1"/>
    <col min="15827" max="15827" width="11.28515625" customWidth="1"/>
    <col min="15828" max="15828" width="12.140625" customWidth="1"/>
    <col min="15829" max="15830" width="8.140625" customWidth="1"/>
    <col min="15831" max="15831" width="0" hidden="1" customWidth="1"/>
    <col min="15833" max="15833" width="1.42578125" customWidth="1"/>
    <col min="15834" max="15834" width="13.7109375" customWidth="1"/>
    <col min="16076" max="16076" width="1.42578125" customWidth="1"/>
    <col min="16077" max="16077" width="27.28515625" customWidth="1"/>
    <col min="16078" max="16078" width="13.85546875" customWidth="1"/>
    <col min="16079" max="16079" width="0" hidden="1" customWidth="1"/>
    <col min="16080" max="16080" width="26.7109375" customWidth="1"/>
    <col min="16082" max="16082" width="11.7109375" customWidth="1"/>
    <col min="16083" max="16083" width="11.28515625" customWidth="1"/>
    <col min="16084" max="16084" width="12.140625" customWidth="1"/>
    <col min="16085" max="16086" width="8.140625" customWidth="1"/>
    <col min="16087" max="16087" width="0" hidden="1" customWidth="1"/>
    <col min="16089" max="16089" width="1.42578125" customWidth="1"/>
    <col min="16090" max="16090" width="13.7109375" customWidth="1"/>
  </cols>
  <sheetData>
    <row r="1" spans="1:27" ht="16.5" customHeight="1" x14ac:dyDescent="0.25">
      <c r="B1" s="13" t="s">
        <v>28</v>
      </c>
      <c r="C1" s="13"/>
      <c r="D1" s="14"/>
      <c r="E1" s="13"/>
      <c r="F1" s="1"/>
      <c r="G1" s="1"/>
      <c r="H1" s="1"/>
      <c r="I1" s="1"/>
      <c r="J1" s="13"/>
      <c r="K1" s="1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7" ht="16.5" customHeight="1" x14ac:dyDescent="0.25">
      <c r="B2" s="13"/>
      <c r="C2" s="13"/>
      <c r="D2" s="14"/>
      <c r="E2" s="13"/>
      <c r="F2" s="1"/>
      <c r="G2" s="1"/>
      <c r="H2" s="1"/>
      <c r="I2" s="1"/>
      <c r="J2" s="13"/>
      <c r="K2" s="1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7" ht="16.5" customHeight="1" x14ac:dyDescent="0.25">
      <c r="B3" s="13" t="s">
        <v>111</v>
      </c>
      <c r="C3" s="13"/>
      <c r="D3" s="14"/>
      <c r="E3" s="13"/>
      <c r="F3" s="1"/>
      <c r="G3" s="1"/>
      <c r="H3" s="1"/>
      <c r="I3" s="1"/>
      <c r="J3" s="13"/>
      <c r="K3" s="1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7" ht="9.75" customHeight="1" x14ac:dyDescent="0.25">
      <c r="B4" s="1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7" ht="15" customHeight="1" x14ac:dyDescent="0.25">
      <c r="B5" s="210" t="s">
        <v>0</v>
      </c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163"/>
      <c r="Q5" s="163"/>
      <c r="R5" s="163"/>
      <c r="S5" s="163"/>
      <c r="T5" s="163"/>
      <c r="U5" s="163"/>
      <c r="V5" s="163"/>
      <c r="W5" s="163"/>
      <c r="X5" s="163"/>
      <c r="Y5" s="163"/>
    </row>
    <row r="6" spans="1:27" ht="4.5" customHeight="1" x14ac:dyDescent="0.25">
      <c r="B6" s="1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7" ht="39" customHeight="1" x14ac:dyDescent="0.25">
      <c r="B7" s="192" t="s">
        <v>30</v>
      </c>
      <c r="C7" s="192" t="s">
        <v>43</v>
      </c>
      <c r="D7" s="191" t="s">
        <v>1</v>
      </c>
      <c r="E7" s="191" t="s">
        <v>2</v>
      </c>
      <c r="F7" s="254" t="s">
        <v>9</v>
      </c>
      <c r="G7" s="255"/>
      <c r="H7" s="191" t="s">
        <v>10</v>
      </c>
      <c r="I7" s="191"/>
      <c r="J7" s="192" t="s">
        <v>30</v>
      </c>
      <c r="K7" s="192" t="s">
        <v>91</v>
      </c>
      <c r="L7" s="169" t="s">
        <v>96</v>
      </c>
      <c r="M7" s="170"/>
      <c r="N7" s="169" t="s">
        <v>106</v>
      </c>
      <c r="O7" s="168"/>
      <c r="P7" s="194" t="s">
        <v>105</v>
      </c>
      <c r="Q7" s="246"/>
      <c r="R7" s="246"/>
      <c r="S7" s="246"/>
      <c r="T7" s="246"/>
      <c r="U7" s="246"/>
      <c r="V7" s="246"/>
      <c r="W7" s="246"/>
      <c r="X7" s="246"/>
      <c r="Y7" s="171" t="s">
        <v>107</v>
      </c>
      <c r="Z7" s="246" t="s">
        <v>97</v>
      </c>
      <c r="AA7" s="195"/>
    </row>
    <row r="8" spans="1:27" ht="40.5" customHeight="1" x14ac:dyDescent="0.25">
      <c r="B8" s="193"/>
      <c r="C8" s="196"/>
      <c r="D8" s="191"/>
      <c r="E8" s="191"/>
      <c r="F8" s="165" t="s">
        <v>4</v>
      </c>
      <c r="G8" s="165" t="s">
        <v>5</v>
      </c>
      <c r="H8" s="165" t="s">
        <v>4</v>
      </c>
      <c r="I8" s="165" t="s">
        <v>5</v>
      </c>
      <c r="J8" s="193"/>
      <c r="K8" s="193"/>
      <c r="L8" s="165" t="s">
        <v>4</v>
      </c>
      <c r="M8" s="165" t="s">
        <v>5</v>
      </c>
      <c r="N8" s="165" t="s">
        <v>4</v>
      </c>
      <c r="O8" s="165" t="s">
        <v>5</v>
      </c>
      <c r="P8" s="165" t="s">
        <v>98</v>
      </c>
      <c r="Q8" s="165" t="s">
        <v>99</v>
      </c>
      <c r="R8" s="165" t="s">
        <v>100</v>
      </c>
      <c r="S8" s="165" t="s">
        <v>101</v>
      </c>
      <c r="T8" s="167" t="s">
        <v>109</v>
      </c>
      <c r="U8" s="165" t="s">
        <v>102</v>
      </c>
      <c r="V8" s="165" t="s">
        <v>103</v>
      </c>
      <c r="W8" s="165" t="s">
        <v>104</v>
      </c>
      <c r="X8" s="167" t="s">
        <v>110</v>
      </c>
      <c r="Y8" s="164" t="s">
        <v>108</v>
      </c>
      <c r="Z8" s="165" t="s">
        <v>4</v>
      </c>
      <c r="AA8" s="165" t="s">
        <v>5</v>
      </c>
    </row>
    <row r="9" spans="1:27" ht="3.75" customHeight="1" x14ac:dyDescent="0.25">
      <c r="L9" s="6"/>
      <c r="Z9" s="6"/>
    </row>
    <row r="10" spans="1:27" ht="45" x14ac:dyDescent="0.25">
      <c r="B10" s="159" t="s">
        <v>47</v>
      </c>
      <c r="C10" s="59">
        <v>70</v>
      </c>
      <c r="D10" s="157" t="s">
        <v>68</v>
      </c>
      <c r="E10" s="159" t="s">
        <v>22</v>
      </c>
      <c r="F10" s="161">
        <v>2500000</v>
      </c>
      <c r="G10" s="161">
        <v>109493031.84</v>
      </c>
      <c r="H10" s="161">
        <v>4188275</v>
      </c>
      <c r="I10" s="161">
        <v>84645037.769999996</v>
      </c>
      <c r="J10" s="159" t="s">
        <v>47</v>
      </c>
      <c r="K10" s="159" t="s">
        <v>92</v>
      </c>
      <c r="L10" s="161">
        <f>835890+208930+90000</f>
        <v>1134820</v>
      </c>
      <c r="M10" s="161">
        <f>36136823.2708+9101518.31</f>
        <v>45238341.580800004</v>
      </c>
      <c r="N10" s="21">
        <f>+L10/F10</f>
        <v>0.453928</v>
      </c>
      <c r="O10" s="21">
        <f>+M10/G10</f>
        <v>0.41316183158491671</v>
      </c>
      <c r="P10" s="161">
        <v>350000</v>
      </c>
      <c r="Q10" s="161">
        <v>350000</v>
      </c>
      <c r="R10" s="161">
        <v>350000</v>
      </c>
      <c r="S10" s="161">
        <v>350000</v>
      </c>
      <c r="T10" s="161">
        <f>S10+L10+P10+Q10+R10</f>
        <v>2534820</v>
      </c>
      <c r="U10" s="161">
        <v>350000</v>
      </c>
      <c r="V10" s="161">
        <v>350000</v>
      </c>
      <c r="W10" s="161">
        <v>350000</v>
      </c>
      <c r="X10" s="161">
        <f>U10+V10+W10</f>
        <v>1050000</v>
      </c>
      <c r="Y10" s="161">
        <f>T10+X10</f>
        <v>3584820</v>
      </c>
      <c r="Z10" s="161">
        <f>F10-L10</f>
        <v>1365180</v>
      </c>
      <c r="AA10" s="161">
        <f>G10-M10</f>
        <v>64254690.259199999</v>
      </c>
    </row>
    <row r="11" spans="1:27" ht="20.25" customHeight="1" x14ac:dyDescent="0.25">
      <c r="B11" s="35"/>
      <c r="C11" s="36"/>
      <c r="D11" s="188" t="s">
        <v>39</v>
      </c>
      <c r="E11" s="189"/>
      <c r="F11" s="80"/>
      <c r="G11" s="81"/>
      <c r="H11" s="82">
        <f t="shared" ref="H11:M11" si="0">SUM(H9:H10)</f>
        <v>4188275</v>
      </c>
      <c r="I11" s="82">
        <f t="shared" si="0"/>
        <v>84645037.769999996</v>
      </c>
      <c r="J11" s="71"/>
      <c r="K11" s="71"/>
      <c r="L11" s="5">
        <f t="shared" si="0"/>
        <v>1134820</v>
      </c>
      <c r="M11" s="5">
        <f t="shared" si="0"/>
        <v>45238341.580800004</v>
      </c>
      <c r="N11" s="57">
        <f>N10</f>
        <v>0.453928</v>
      </c>
      <c r="O11" s="57">
        <f>O10</f>
        <v>0.41316183158491671</v>
      </c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5">
        <f t="shared" ref="Z11:AA11" si="1">SUM(Z9:Z10)</f>
        <v>1365180</v>
      </c>
      <c r="AA11" s="5">
        <f t="shared" si="1"/>
        <v>64254690.259199999</v>
      </c>
    </row>
    <row r="12" spans="1:27" ht="13.5" customHeight="1" x14ac:dyDescent="0.25">
      <c r="F12" s="6"/>
    </row>
    <row r="13" spans="1:27" ht="20.25" customHeight="1" x14ac:dyDescent="0.25">
      <c r="B13" s="159" t="s">
        <v>48</v>
      </c>
      <c r="C13" s="64">
        <v>54</v>
      </c>
      <c r="D13" s="158" t="s">
        <v>83</v>
      </c>
      <c r="E13" s="159" t="s">
        <v>23</v>
      </c>
      <c r="F13" s="72">
        <v>179151.6</v>
      </c>
      <c r="G13" s="72">
        <v>22915453.140000001</v>
      </c>
      <c r="H13" s="28">
        <v>277649</v>
      </c>
      <c r="I13" s="28">
        <v>37954618.299999997</v>
      </c>
      <c r="J13" s="159" t="s">
        <v>48</v>
      </c>
      <c r="K13" s="159" t="s">
        <v>92</v>
      </c>
      <c r="L13" s="72">
        <v>39050</v>
      </c>
      <c r="M13" s="72">
        <v>4974801.2910000002</v>
      </c>
      <c r="N13" s="73">
        <f>+L13/F13</f>
        <v>0.21797181828127685</v>
      </c>
      <c r="O13" s="73">
        <f>+M13/G13</f>
        <v>0.21709373411064042</v>
      </c>
      <c r="P13" s="166"/>
      <c r="Q13" s="166"/>
      <c r="R13" s="166"/>
      <c r="S13" s="166"/>
      <c r="T13" s="166"/>
      <c r="U13" s="166"/>
      <c r="V13" s="166"/>
      <c r="W13" s="166"/>
      <c r="X13" s="166"/>
      <c r="Y13" s="166"/>
    </row>
    <row r="14" spans="1:27" ht="20.25" customHeight="1" x14ac:dyDescent="0.25">
      <c r="B14" s="78"/>
      <c r="C14" s="79"/>
      <c r="D14" s="188" t="s">
        <v>84</v>
      </c>
      <c r="E14" s="189"/>
      <c r="F14" s="76"/>
      <c r="G14" s="77"/>
      <c r="H14" s="77">
        <f t="shared" ref="H14:M16" si="2">SUM(H12:H13)</f>
        <v>277649</v>
      </c>
      <c r="I14" s="77">
        <f t="shared" si="2"/>
        <v>37954618.299999997</v>
      </c>
      <c r="J14" s="78"/>
      <c r="K14" s="88"/>
      <c r="L14" s="5">
        <f t="shared" si="2"/>
        <v>39050</v>
      </c>
      <c r="M14" s="5">
        <f t="shared" si="2"/>
        <v>4974801.2910000002</v>
      </c>
      <c r="N14" s="57">
        <f>N13</f>
        <v>0.21797181828127685</v>
      </c>
      <c r="O14" s="57">
        <f>O13</f>
        <v>0.21709373411064042</v>
      </c>
      <c r="P14" s="62"/>
      <c r="Q14" s="62"/>
      <c r="R14" s="62"/>
      <c r="S14" s="62"/>
      <c r="T14" s="62"/>
      <c r="U14" s="62"/>
      <c r="V14" s="62"/>
      <c r="W14" s="62"/>
      <c r="X14" s="62"/>
      <c r="Y14" s="62"/>
    </row>
    <row r="15" spans="1:27" s="45" customFormat="1" ht="33.75" x14ac:dyDescent="0.25">
      <c r="A15" s="56"/>
      <c r="B15" s="159" t="s">
        <v>48</v>
      </c>
      <c r="C15" s="145">
        <v>54</v>
      </c>
      <c r="D15" s="157" t="s">
        <v>69</v>
      </c>
      <c r="E15" s="159" t="s">
        <v>24</v>
      </c>
      <c r="F15" s="74">
        <v>119434</v>
      </c>
      <c r="G15" s="74">
        <v>16016179.630000001</v>
      </c>
      <c r="H15" s="161">
        <v>139956.88</v>
      </c>
      <c r="I15" s="161">
        <v>11882339.109999999</v>
      </c>
      <c r="J15" s="159" t="s">
        <v>48</v>
      </c>
      <c r="K15" s="159" t="s">
        <v>92</v>
      </c>
      <c r="L15" s="74">
        <v>26200</v>
      </c>
      <c r="M15" s="74">
        <v>3495779.560000001</v>
      </c>
      <c r="N15" s="73">
        <f>+L15/F15</f>
        <v>0.21936801915702397</v>
      </c>
      <c r="O15" s="73">
        <f>+M15/G15</f>
        <v>0.21826550655388727</v>
      </c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56"/>
    </row>
    <row r="16" spans="1:27" s="45" customFormat="1" ht="20.25" customHeight="1" x14ac:dyDescent="0.25">
      <c r="A16" s="56"/>
      <c r="B16" s="88"/>
      <c r="C16" s="36"/>
      <c r="D16" s="188" t="s">
        <v>85</v>
      </c>
      <c r="E16" s="189"/>
      <c r="F16" s="80"/>
      <c r="G16" s="81"/>
      <c r="H16" s="81">
        <f t="shared" si="2"/>
        <v>417605.88</v>
      </c>
      <c r="I16" s="81">
        <f t="shared" si="2"/>
        <v>49836957.409999996</v>
      </c>
      <c r="J16" s="78"/>
      <c r="K16" s="78"/>
      <c r="L16" s="5">
        <f>L15</f>
        <v>26200</v>
      </c>
      <c r="M16" s="5">
        <f>M15</f>
        <v>3495779.560000001</v>
      </c>
      <c r="N16" s="57">
        <f>N15</f>
        <v>0.21936801915702397</v>
      </c>
      <c r="O16" s="57">
        <f>O15</f>
        <v>0.21826550655388727</v>
      </c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56"/>
    </row>
    <row r="17" spans="2:28" ht="20.25" customHeight="1" x14ac:dyDescent="0.25">
      <c r="B17" s="88"/>
      <c r="C17" s="87"/>
      <c r="D17" s="247" t="s">
        <v>40</v>
      </c>
      <c r="E17" s="248"/>
      <c r="F17" s="89">
        <f t="shared" ref="F17:I17" si="3">SUM(F13:F15)</f>
        <v>298585.59999999998</v>
      </c>
      <c r="G17" s="89">
        <f t="shared" si="3"/>
        <v>38931632.770000003</v>
      </c>
      <c r="H17" s="89">
        <f t="shared" si="3"/>
        <v>695254.88</v>
      </c>
      <c r="I17" s="89">
        <f t="shared" si="3"/>
        <v>87791575.709999993</v>
      </c>
      <c r="J17" s="90"/>
      <c r="K17" s="78"/>
      <c r="L17" s="5">
        <f>L14+L16</f>
        <v>65250</v>
      </c>
      <c r="M17" s="5">
        <f>M14+M16</f>
        <v>8470580.8510000017</v>
      </c>
      <c r="N17" s="63">
        <f>+L17/F17</f>
        <v>0.21853029750932398</v>
      </c>
      <c r="O17" s="63">
        <f>+M17/G17</f>
        <v>0.21757579244216221</v>
      </c>
      <c r="P17" s="62"/>
      <c r="Q17" s="62"/>
      <c r="R17" s="62"/>
      <c r="S17" s="62"/>
      <c r="T17" s="62"/>
      <c r="U17" s="62"/>
      <c r="V17" s="62"/>
      <c r="W17" s="62"/>
      <c r="X17" s="62"/>
      <c r="Y17" s="62"/>
      <c r="AB17">
        <f>L17/4</f>
        <v>16312.5</v>
      </c>
    </row>
    <row r="18" spans="2:28" ht="9" customHeight="1" x14ac:dyDescent="0.25">
      <c r="B18" s="35"/>
      <c r="C18" s="36"/>
      <c r="D18" s="34"/>
      <c r="E18" s="35"/>
      <c r="F18" s="50"/>
      <c r="G18" s="36"/>
      <c r="H18" s="36"/>
      <c r="I18" s="36"/>
      <c r="J18" s="35"/>
      <c r="K18" s="35"/>
      <c r="L18" s="36"/>
      <c r="M18" s="36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2:28" ht="20.25" customHeight="1" x14ac:dyDescent="0.25">
      <c r="B19" s="157" t="s">
        <v>31</v>
      </c>
      <c r="C19" s="59">
        <v>902</v>
      </c>
      <c r="D19" s="203" t="s">
        <v>70</v>
      </c>
      <c r="E19" s="204" t="s">
        <v>27</v>
      </c>
      <c r="F19" s="256">
        <v>560366</v>
      </c>
      <c r="G19" s="256">
        <v>59028954.439999998</v>
      </c>
      <c r="H19" s="65">
        <v>4188275</v>
      </c>
      <c r="I19" s="161">
        <v>84645037.769999996</v>
      </c>
      <c r="J19" s="157" t="s">
        <v>31</v>
      </c>
      <c r="K19" s="157" t="s">
        <v>92</v>
      </c>
      <c r="L19" s="161">
        <v>32246.679999999997</v>
      </c>
      <c r="M19" s="161">
        <v>3396865.2712000003</v>
      </c>
      <c r="N19" s="21">
        <f>+L19/F19</f>
        <v>5.7545746886856083E-2</v>
      </c>
      <c r="O19" s="21">
        <f>+M19/G19</f>
        <v>5.7545746886856097E-2</v>
      </c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2:28" ht="20.25" customHeight="1" x14ac:dyDescent="0.25">
      <c r="B20" s="157" t="s">
        <v>32</v>
      </c>
      <c r="C20" s="59">
        <v>904</v>
      </c>
      <c r="D20" s="203"/>
      <c r="E20" s="204"/>
      <c r="F20" s="256"/>
      <c r="G20" s="256"/>
      <c r="H20" s="33"/>
      <c r="I20" s="33"/>
      <c r="J20" s="157" t="s">
        <v>32</v>
      </c>
      <c r="K20" s="157" t="s">
        <v>92</v>
      </c>
      <c r="L20" s="161">
        <v>86241.83</v>
      </c>
      <c r="M20" s="161">
        <v>9084714.372200001</v>
      </c>
      <c r="N20" s="21">
        <f>+L20/F19</f>
        <v>0.15390268146175892</v>
      </c>
      <c r="O20" s="21">
        <f>+M20/G19</f>
        <v>0.15390268146175895</v>
      </c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2:28" ht="20.25" customHeight="1" x14ac:dyDescent="0.25">
      <c r="B21" s="88"/>
      <c r="C21" s="36"/>
      <c r="D21" s="257" t="s">
        <v>41</v>
      </c>
      <c r="E21" s="258"/>
      <c r="F21" s="85"/>
      <c r="G21" s="86"/>
      <c r="H21" s="86">
        <f t="shared" ref="H21:I21" si="4">SUM(H18:H19)</f>
        <v>4188275</v>
      </c>
      <c r="I21" s="86">
        <f t="shared" si="4"/>
        <v>84645037.769999996</v>
      </c>
      <c r="J21" s="78"/>
      <c r="K21" s="78"/>
      <c r="L21" s="5">
        <f>SUM(L19:L20)</f>
        <v>118488.51</v>
      </c>
      <c r="M21" s="5">
        <f>SUM(M19:M20)</f>
        <v>12481579.643400002</v>
      </c>
      <c r="N21" s="66">
        <f>+L21/F19</f>
        <v>0.21144842834861499</v>
      </c>
      <c r="O21" s="66">
        <f>+M21/G19</f>
        <v>0.21144842834861505</v>
      </c>
      <c r="P21" s="62"/>
      <c r="Q21" s="62"/>
      <c r="R21" s="62"/>
      <c r="S21" s="62"/>
      <c r="T21" s="62"/>
      <c r="U21" s="62"/>
      <c r="V21" s="62"/>
      <c r="W21" s="62"/>
      <c r="X21" s="62"/>
      <c r="Y21" s="62"/>
      <c r="AB21">
        <f>L21/4</f>
        <v>29622.127499999999</v>
      </c>
    </row>
    <row r="22" spans="2:28" x14ac:dyDescent="0.25">
      <c r="B22" s="30"/>
      <c r="C22" s="33"/>
      <c r="D22" s="29"/>
      <c r="E22" s="30"/>
      <c r="F22" s="33"/>
      <c r="G22" s="33"/>
      <c r="H22" s="33"/>
      <c r="I22" s="33"/>
      <c r="J22" s="30"/>
      <c r="K22" s="30"/>
      <c r="L22" s="33"/>
      <c r="M22" s="33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2:28" ht="21" customHeight="1" x14ac:dyDescent="0.25">
      <c r="B23" s="159" t="s">
        <v>33</v>
      </c>
      <c r="C23" s="59">
        <v>103</v>
      </c>
      <c r="D23" s="157" t="s">
        <v>83</v>
      </c>
      <c r="E23" s="159" t="s">
        <v>21</v>
      </c>
      <c r="F23" s="161">
        <v>1197</v>
      </c>
      <c r="G23" s="161">
        <v>1749032.46</v>
      </c>
      <c r="H23" s="161">
        <v>4188275</v>
      </c>
      <c r="I23" s="161">
        <v>84645037.769999996</v>
      </c>
      <c r="J23" s="159" t="s">
        <v>33</v>
      </c>
      <c r="K23" s="159" t="s">
        <v>92</v>
      </c>
      <c r="L23" s="161">
        <v>200</v>
      </c>
      <c r="M23" s="161">
        <v>292236</v>
      </c>
      <c r="N23" s="21">
        <f>+L23/F23</f>
        <v>0.16708437761069339</v>
      </c>
      <c r="O23" s="21">
        <f>+M23/G23</f>
        <v>0.16708437761069339</v>
      </c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2:28" ht="21" customHeight="1" x14ac:dyDescent="0.25">
      <c r="B24" s="35"/>
      <c r="C24" s="36"/>
      <c r="D24" s="188" t="s">
        <v>42</v>
      </c>
      <c r="E24" s="189"/>
      <c r="F24" s="80"/>
      <c r="G24" s="81"/>
      <c r="H24" s="5">
        <f t="shared" ref="H24:M24" si="5">SUM(H22:H23)</f>
        <v>4188275</v>
      </c>
      <c r="I24" s="5">
        <f t="shared" si="5"/>
        <v>84645037.769999996</v>
      </c>
      <c r="J24" s="71"/>
      <c r="K24" s="71"/>
      <c r="L24" s="5">
        <f t="shared" si="5"/>
        <v>200</v>
      </c>
      <c r="M24" s="5">
        <f t="shared" si="5"/>
        <v>292236</v>
      </c>
      <c r="N24" s="57">
        <f>N23</f>
        <v>0.16708437761069339</v>
      </c>
      <c r="O24" s="57">
        <f>O23</f>
        <v>0.16708437761069339</v>
      </c>
      <c r="P24" s="62"/>
      <c r="Q24" s="62"/>
      <c r="R24" s="62"/>
      <c r="S24" s="62"/>
      <c r="T24" s="62"/>
      <c r="U24" s="62"/>
      <c r="V24" s="62"/>
      <c r="W24" s="62"/>
      <c r="X24" s="62"/>
      <c r="Y24" s="62"/>
    </row>
    <row r="25" spans="2:28" x14ac:dyDescent="0.25">
      <c r="B25" s="30"/>
      <c r="C25" s="31"/>
      <c r="D25" s="29"/>
      <c r="E25" s="30"/>
      <c r="F25" s="31"/>
      <c r="G25" s="31"/>
      <c r="H25" s="31"/>
      <c r="I25" s="31"/>
      <c r="J25" s="30"/>
      <c r="K25" s="30"/>
      <c r="L25" s="31"/>
      <c r="M25" s="31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2:28" ht="45" x14ac:dyDescent="0.25">
      <c r="B26" s="157" t="s">
        <v>34</v>
      </c>
      <c r="C26" s="59">
        <v>600</v>
      </c>
      <c r="D26" s="197" t="s">
        <v>71</v>
      </c>
      <c r="E26" s="199" t="s">
        <v>20</v>
      </c>
      <c r="F26" s="213">
        <v>1337400</v>
      </c>
      <c r="G26" s="213">
        <v>101522034</v>
      </c>
      <c r="H26" s="161"/>
      <c r="I26" s="161"/>
      <c r="J26" s="157" t="s">
        <v>34</v>
      </c>
      <c r="K26" s="157" t="s">
        <v>92</v>
      </c>
      <c r="L26" s="161">
        <v>18836</v>
      </c>
      <c r="M26" s="161">
        <v>1429840.7599999998</v>
      </c>
      <c r="N26" s="21">
        <f>+L26/F26</f>
        <v>1.4084043666816211E-2</v>
      </c>
      <c r="O26" s="21">
        <f>+M26/G26</f>
        <v>1.4084043666816209E-2</v>
      </c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2:28" ht="27.75" customHeight="1" x14ac:dyDescent="0.25">
      <c r="B27" s="157" t="s">
        <v>35</v>
      </c>
      <c r="C27" s="59">
        <v>897</v>
      </c>
      <c r="D27" s="198"/>
      <c r="E27" s="200"/>
      <c r="F27" s="249"/>
      <c r="G27" s="249"/>
      <c r="H27" s="161"/>
      <c r="I27" s="161"/>
      <c r="J27" s="157" t="s">
        <v>35</v>
      </c>
      <c r="K27" s="157" t="s">
        <v>92</v>
      </c>
      <c r="L27" s="161">
        <v>301739.78999999998</v>
      </c>
      <c r="M27" s="161">
        <v>22905067.458899993</v>
      </c>
      <c r="N27" s="21">
        <f>+L27/F26</f>
        <v>0.22561671152983398</v>
      </c>
      <c r="O27" s="21">
        <f>+M27/G26</f>
        <v>0.22561671152983395</v>
      </c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2:28" ht="25.5" customHeight="1" x14ac:dyDescent="0.25">
      <c r="B28" s="162"/>
      <c r="C28" s="81"/>
      <c r="D28" s="188" t="s">
        <v>81</v>
      </c>
      <c r="E28" s="189"/>
      <c r="F28" s="80"/>
      <c r="G28" s="81"/>
      <c r="H28" s="81">
        <f t="shared" ref="H28:M28" si="6">SUM(H26:H27)</f>
        <v>0</v>
      </c>
      <c r="I28" s="81">
        <f t="shared" si="6"/>
        <v>0</v>
      </c>
      <c r="J28" s="162"/>
      <c r="K28" s="91"/>
      <c r="L28" s="5">
        <f t="shared" si="6"/>
        <v>320575.78999999998</v>
      </c>
      <c r="M28" s="5">
        <f t="shared" si="6"/>
        <v>24334908.218899995</v>
      </c>
      <c r="N28" s="57">
        <f>+L28/F26</f>
        <v>0.23970075519665021</v>
      </c>
      <c r="O28" s="57">
        <f>+M28/G26</f>
        <v>0.23970075519665016</v>
      </c>
      <c r="P28" s="62"/>
      <c r="Q28" s="62"/>
      <c r="R28" s="62"/>
      <c r="S28" s="62"/>
      <c r="T28" s="62"/>
      <c r="U28" s="62"/>
      <c r="V28" s="62"/>
      <c r="W28" s="62"/>
      <c r="X28" s="62"/>
      <c r="Y28" s="62"/>
      <c r="AB28">
        <f>L28/4</f>
        <v>80143.947499999995</v>
      </c>
    </row>
    <row r="29" spans="2:28" ht="45" x14ac:dyDescent="0.25">
      <c r="B29" s="157" t="s">
        <v>34</v>
      </c>
      <c r="C29" s="59">
        <v>600</v>
      </c>
      <c r="D29" s="203" t="s">
        <v>72</v>
      </c>
      <c r="E29" s="204" t="s">
        <v>19</v>
      </c>
      <c r="F29" s="211">
        <v>891600</v>
      </c>
      <c r="G29" s="211">
        <v>67815096</v>
      </c>
      <c r="H29" s="161">
        <v>139956.88</v>
      </c>
      <c r="I29" s="161">
        <v>11882339.109999999</v>
      </c>
      <c r="J29" s="157" t="s">
        <v>34</v>
      </c>
      <c r="K29" s="157" t="s">
        <v>92</v>
      </c>
      <c r="L29" s="161">
        <v>23994.1</v>
      </c>
      <c r="M29" s="161">
        <v>1824991.2460000003</v>
      </c>
      <c r="N29" s="21">
        <f>+L29/F29</f>
        <v>2.691128308658591E-2</v>
      </c>
      <c r="O29" s="21">
        <f>+M29/G29</f>
        <v>2.6911283086585917E-2</v>
      </c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2:28" ht="22.5" x14ac:dyDescent="0.25">
      <c r="B30" s="157" t="s">
        <v>35</v>
      </c>
      <c r="C30" s="59">
        <v>897</v>
      </c>
      <c r="D30" s="212"/>
      <c r="E30" s="199"/>
      <c r="F30" s="213"/>
      <c r="G30" s="213"/>
      <c r="H30" s="96"/>
      <c r="I30" s="96"/>
      <c r="J30" s="158" t="s">
        <v>35</v>
      </c>
      <c r="K30" s="158" t="s">
        <v>92</v>
      </c>
      <c r="L30" s="161">
        <v>186095.37</v>
      </c>
      <c r="M30" s="161">
        <v>14154413.842199998</v>
      </c>
      <c r="N30" s="21">
        <f>+L30/F29</f>
        <v>0.20872069313593539</v>
      </c>
      <c r="O30" s="21">
        <f>+M30/G29</f>
        <v>0.20872069313593536</v>
      </c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2:28" ht="22.5" customHeight="1" x14ac:dyDescent="0.25">
      <c r="B31" s="91"/>
      <c r="C31" s="36"/>
      <c r="D31" s="228" t="s">
        <v>82</v>
      </c>
      <c r="E31" s="229"/>
      <c r="F31" s="97"/>
      <c r="G31" s="98"/>
      <c r="H31" s="98">
        <f t="shared" ref="H31:M31" si="7">SUM(H29:H30)</f>
        <v>139956.88</v>
      </c>
      <c r="I31" s="98">
        <f t="shared" si="7"/>
        <v>11882339.109999999</v>
      </c>
      <c r="J31" s="99"/>
      <c r="K31" s="162"/>
      <c r="L31" s="95">
        <f t="shared" si="7"/>
        <v>210089.47</v>
      </c>
      <c r="M31" s="69">
        <f t="shared" si="7"/>
        <v>15979405.088199999</v>
      </c>
      <c r="N31" s="57">
        <f>+L31/F29</f>
        <v>0.2356319762225213</v>
      </c>
      <c r="O31" s="57">
        <f>+M31/G29</f>
        <v>0.2356319762225213</v>
      </c>
      <c r="P31" s="62"/>
      <c r="Q31" s="62"/>
      <c r="R31" s="62"/>
      <c r="S31" s="62"/>
      <c r="T31" s="62"/>
      <c r="U31" s="62"/>
      <c r="V31" s="62"/>
      <c r="W31" s="62"/>
      <c r="X31" s="62"/>
      <c r="Y31" s="62"/>
    </row>
    <row r="32" spans="2:28" ht="22.5" customHeight="1" x14ac:dyDescent="0.25">
      <c r="B32" s="91"/>
      <c r="C32" s="87"/>
      <c r="D32" s="188" t="s">
        <v>29</v>
      </c>
      <c r="E32" s="189"/>
      <c r="F32" s="94">
        <f t="shared" ref="F32:I32" si="8">SUM(F26:F29)</f>
        <v>2229000</v>
      </c>
      <c r="G32" s="94">
        <f t="shared" si="8"/>
        <v>169337130</v>
      </c>
      <c r="H32" s="94">
        <f t="shared" si="8"/>
        <v>139956.88</v>
      </c>
      <c r="I32" s="94">
        <f t="shared" si="8"/>
        <v>11882339.109999999</v>
      </c>
      <c r="J32" s="162"/>
      <c r="K32" s="162"/>
      <c r="L32" s="5">
        <f>L28+L31</f>
        <v>530665.26</v>
      </c>
      <c r="M32" s="5">
        <f>M28+M31</f>
        <v>40314313.307099998</v>
      </c>
      <c r="N32" s="63">
        <f>+L32/F32</f>
        <v>0.23807324360699866</v>
      </c>
      <c r="O32" s="63">
        <f>+M32/G32</f>
        <v>0.23807131552955926</v>
      </c>
      <c r="P32" s="62"/>
      <c r="Q32" s="62"/>
      <c r="R32" s="62"/>
      <c r="S32" s="62"/>
      <c r="T32" s="62"/>
      <c r="U32" s="62"/>
      <c r="V32" s="62"/>
      <c r="W32" s="62"/>
      <c r="X32" s="62"/>
      <c r="Y32" s="62"/>
    </row>
    <row r="33" spans="1:29" ht="9" customHeight="1" x14ac:dyDescent="0.25">
      <c r="B33" s="30"/>
      <c r="C33" s="33"/>
      <c r="D33" s="29"/>
      <c r="E33" s="30"/>
      <c r="F33" s="33"/>
      <c r="G33" s="33"/>
      <c r="H33" s="33"/>
      <c r="I33" s="33"/>
      <c r="J33" s="30"/>
      <c r="K33" s="30"/>
      <c r="L33" s="33"/>
      <c r="M33" s="33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1:29" ht="22.5" customHeight="1" x14ac:dyDescent="0.25">
      <c r="B34" s="157" t="s">
        <v>36</v>
      </c>
      <c r="C34" s="64">
        <v>714</v>
      </c>
      <c r="D34" s="212" t="s">
        <v>73</v>
      </c>
      <c r="E34" s="199" t="s">
        <v>25</v>
      </c>
      <c r="F34" s="251">
        <v>1774800</v>
      </c>
      <c r="G34" s="251">
        <v>34608600</v>
      </c>
      <c r="H34" s="28">
        <v>277649</v>
      </c>
      <c r="I34" s="28">
        <v>37954618.299999997</v>
      </c>
      <c r="J34" s="157" t="s">
        <v>36</v>
      </c>
      <c r="K34" s="157" t="s">
        <v>93</v>
      </c>
      <c r="L34" s="28">
        <v>422000</v>
      </c>
      <c r="M34" s="28">
        <v>8229000</v>
      </c>
      <c r="N34" s="21">
        <f>+L34/F34</f>
        <v>0.23777327022763128</v>
      </c>
      <c r="O34" s="21">
        <f>+M34/G34</f>
        <v>0.23777327022763128</v>
      </c>
      <c r="P34" s="32"/>
      <c r="Q34" s="32"/>
      <c r="R34" s="32"/>
      <c r="S34" s="32"/>
      <c r="T34" s="32"/>
      <c r="U34" s="32"/>
      <c r="V34" s="32"/>
      <c r="W34" s="32"/>
      <c r="X34" s="32"/>
      <c r="Y34" s="32"/>
      <c r="AB34" s="6"/>
    </row>
    <row r="35" spans="1:29" ht="22.5" customHeight="1" x14ac:dyDescent="0.25">
      <c r="B35" s="157" t="s">
        <v>37</v>
      </c>
      <c r="C35" s="64">
        <v>715</v>
      </c>
      <c r="D35" s="250"/>
      <c r="E35" s="200"/>
      <c r="F35" s="252"/>
      <c r="G35" s="252"/>
      <c r="H35" s="28"/>
      <c r="I35" s="28"/>
      <c r="J35" s="157" t="s">
        <v>37</v>
      </c>
      <c r="K35" s="157" t="s">
        <v>93</v>
      </c>
      <c r="L35" s="28">
        <v>167500</v>
      </c>
      <c r="M35" s="28">
        <v>3266250</v>
      </c>
      <c r="N35" s="21">
        <f>+L35/F34</f>
        <v>9.4376831192247018E-2</v>
      </c>
      <c r="O35" s="21">
        <f>+M35/G34</f>
        <v>9.4376831192247018E-2</v>
      </c>
      <c r="P35" s="32"/>
      <c r="Q35" s="32"/>
      <c r="R35" s="32"/>
      <c r="S35" s="32"/>
      <c r="T35" s="32"/>
      <c r="U35" s="32"/>
      <c r="V35" s="32"/>
      <c r="W35" s="32"/>
      <c r="X35" s="32"/>
      <c r="Y35" s="32"/>
      <c r="AB35" s="6"/>
    </row>
    <row r="36" spans="1:29" ht="22.5" customHeight="1" x14ac:dyDescent="0.25">
      <c r="B36" s="91"/>
      <c r="C36" s="77"/>
      <c r="D36" s="188" t="s">
        <v>75</v>
      </c>
      <c r="E36" s="189"/>
      <c r="F36" s="76"/>
      <c r="G36" s="77"/>
      <c r="H36" s="77">
        <f t="shared" ref="H36:M36" si="9">SUM(H34:H35)</f>
        <v>277649</v>
      </c>
      <c r="I36" s="77">
        <f t="shared" si="9"/>
        <v>37954618.299999997</v>
      </c>
      <c r="J36" s="91"/>
      <c r="K36" s="91"/>
      <c r="L36" s="5">
        <f t="shared" si="9"/>
        <v>589500</v>
      </c>
      <c r="M36" s="5">
        <f t="shared" si="9"/>
        <v>11495250</v>
      </c>
      <c r="N36" s="57">
        <f>+L36/F34</f>
        <v>0.33215010141987827</v>
      </c>
      <c r="O36" s="57">
        <f>+M36/G34</f>
        <v>0.33215010141987827</v>
      </c>
      <c r="P36" s="62"/>
      <c r="Q36" s="62"/>
      <c r="R36" s="62"/>
      <c r="S36" s="62"/>
      <c r="T36" s="62"/>
      <c r="U36" s="62"/>
      <c r="V36" s="62"/>
      <c r="W36" s="62"/>
      <c r="X36" s="62"/>
      <c r="Y36" s="62"/>
      <c r="AB36" s="6"/>
    </row>
    <row r="37" spans="1:29" ht="33" customHeight="1" x14ac:dyDescent="0.25">
      <c r="B37" s="159" t="s">
        <v>38</v>
      </c>
      <c r="C37" s="145">
        <v>651</v>
      </c>
      <c r="D37" s="157" t="s">
        <v>73</v>
      </c>
      <c r="E37" s="159" t="s">
        <v>25</v>
      </c>
      <c r="F37" s="28">
        <v>1774800</v>
      </c>
      <c r="G37" s="28">
        <v>13932180</v>
      </c>
      <c r="H37" s="28">
        <v>277649</v>
      </c>
      <c r="I37" s="28">
        <v>37954618.299999997</v>
      </c>
      <c r="J37" s="160" t="s">
        <v>38</v>
      </c>
      <c r="K37" s="159" t="s">
        <v>93</v>
      </c>
      <c r="L37" s="28">
        <v>589500</v>
      </c>
      <c r="M37" s="28">
        <f>L37*7.85</f>
        <v>4627575</v>
      </c>
      <c r="N37" s="21">
        <f>+L37/F37</f>
        <v>0.33215010141987827</v>
      </c>
      <c r="O37" s="21">
        <f>+M37/G37</f>
        <v>0.33215010141987827</v>
      </c>
      <c r="P37" s="32"/>
      <c r="Q37" s="32"/>
      <c r="R37" s="32"/>
      <c r="S37" s="32"/>
      <c r="T37" s="32"/>
      <c r="U37" s="32"/>
      <c r="V37" s="32"/>
      <c r="W37" s="32"/>
      <c r="X37" s="32"/>
      <c r="Y37" s="32"/>
      <c r="AB37" s="6"/>
    </row>
    <row r="38" spans="1:29" ht="22.5" customHeight="1" x14ac:dyDescent="0.25">
      <c r="B38" s="91"/>
      <c r="C38" s="36"/>
      <c r="D38" s="188" t="s">
        <v>76</v>
      </c>
      <c r="E38" s="189"/>
      <c r="F38" s="189"/>
      <c r="G38" s="81"/>
      <c r="H38" s="81">
        <f t="shared" ref="H38:I38" si="10">SUM(H36:H37)</f>
        <v>555298</v>
      </c>
      <c r="I38" s="81">
        <f t="shared" si="10"/>
        <v>75909236.599999994</v>
      </c>
      <c r="J38" s="162"/>
      <c r="K38" s="162"/>
      <c r="L38" s="5">
        <f>L37</f>
        <v>589500</v>
      </c>
      <c r="M38" s="5">
        <f>M37</f>
        <v>4627575</v>
      </c>
      <c r="N38" s="57">
        <f>+L38/F37</f>
        <v>0.33215010141987827</v>
      </c>
      <c r="O38" s="57">
        <f>+M38/G37</f>
        <v>0.33215010141987827</v>
      </c>
      <c r="P38" s="62"/>
      <c r="Q38" s="62"/>
      <c r="R38" s="62"/>
      <c r="S38" s="62"/>
      <c r="T38" s="62"/>
      <c r="U38" s="62"/>
      <c r="V38" s="62"/>
      <c r="W38" s="62"/>
      <c r="X38" s="62"/>
      <c r="Y38" s="62"/>
      <c r="AB38" s="6"/>
    </row>
    <row r="39" spans="1:29" ht="22.5" customHeight="1" x14ac:dyDescent="0.25">
      <c r="B39" s="91"/>
      <c r="C39" s="87"/>
      <c r="D39" s="188" t="s">
        <v>77</v>
      </c>
      <c r="E39" s="189"/>
      <c r="F39" s="89">
        <f>F34+F37</f>
        <v>3549600</v>
      </c>
      <c r="G39" s="89">
        <f>G34+G37</f>
        <v>48540780</v>
      </c>
      <c r="H39" s="89"/>
      <c r="I39" s="89"/>
      <c r="J39" s="93"/>
      <c r="K39" s="93"/>
      <c r="L39" s="144">
        <f>L36+L38</f>
        <v>1179000</v>
      </c>
      <c r="M39" s="144">
        <f>M36+M38</f>
        <v>16122825</v>
      </c>
      <c r="N39" s="57">
        <f>+L39/F39</f>
        <v>0.33215010141987827</v>
      </c>
      <c r="O39" s="57">
        <f>+M39/G39</f>
        <v>0.33215010141987827</v>
      </c>
      <c r="P39" s="62"/>
      <c r="Q39" s="62"/>
      <c r="R39" s="62"/>
      <c r="S39" s="62"/>
      <c r="T39" s="62"/>
      <c r="U39" s="62"/>
      <c r="V39" s="62"/>
      <c r="W39" s="62"/>
      <c r="X39" s="62"/>
      <c r="Y39" s="62"/>
      <c r="AB39" s="6"/>
    </row>
    <row r="40" spans="1:29" ht="22.5" customHeight="1" x14ac:dyDescent="0.25">
      <c r="B40" s="91"/>
      <c r="C40" s="87"/>
      <c r="D40" s="91"/>
      <c r="E40" s="91"/>
      <c r="F40" s="87"/>
      <c r="G40" s="87"/>
      <c r="H40" s="87"/>
      <c r="I40" s="87"/>
      <c r="J40" s="91"/>
      <c r="K40" s="91"/>
      <c r="L40" s="36"/>
      <c r="M40" s="36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AB40" s="6"/>
    </row>
    <row r="41" spans="1:29" s="45" customFormat="1" ht="22.5" x14ac:dyDescent="0.25">
      <c r="A41" s="56"/>
      <c r="B41" s="157" t="s">
        <v>36</v>
      </c>
      <c r="C41" s="64">
        <v>714</v>
      </c>
      <c r="D41" s="203" t="s">
        <v>74</v>
      </c>
      <c r="E41" s="204" t="s">
        <v>26</v>
      </c>
      <c r="F41" s="253">
        <v>1183200</v>
      </c>
      <c r="G41" s="211">
        <v>24728800</v>
      </c>
      <c r="H41" s="161">
        <v>139956.88</v>
      </c>
      <c r="I41" s="161">
        <v>11882339.109999999</v>
      </c>
      <c r="J41" s="157" t="s">
        <v>36</v>
      </c>
      <c r="K41" s="157" t="s">
        <v>93</v>
      </c>
      <c r="L41" s="161">
        <v>286435</v>
      </c>
      <c r="M41" s="161">
        <v>5986491.5</v>
      </c>
      <c r="N41" s="21">
        <f>+L41/F41</f>
        <v>0.24208502366463827</v>
      </c>
      <c r="O41" s="21">
        <f>+M41/G41</f>
        <v>0.24208580683251918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56"/>
    </row>
    <row r="42" spans="1:29" s="45" customFormat="1" ht="22.5" x14ac:dyDescent="0.25">
      <c r="A42" s="56"/>
      <c r="B42" s="157" t="s">
        <v>37</v>
      </c>
      <c r="C42" s="64">
        <v>715</v>
      </c>
      <c r="D42" s="203"/>
      <c r="E42" s="204"/>
      <c r="F42" s="253"/>
      <c r="G42" s="211"/>
      <c r="H42" s="161"/>
      <c r="I42" s="161"/>
      <c r="J42" s="157" t="s">
        <v>37</v>
      </c>
      <c r="K42" s="157" t="s">
        <v>93</v>
      </c>
      <c r="L42" s="161">
        <v>42765</v>
      </c>
      <c r="M42" s="161">
        <v>893788.5</v>
      </c>
      <c r="N42" s="21">
        <f>+L42/F41</f>
        <v>3.6143509127789047E-2</v>
      </c>
      <c r="O42" s="21">
        <f>+M42/G41</f>
        <v>3.6143626055449518E-2</v>
      </c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56"/>
    </row>
    <row r="43" spans="1:29" s="45" customFormat="1" ht="22.5" customHeight="1" x14ac:dyDescent="0.25">
      <c r="A43" s="56"/>
      <c r="B43" s="162"/>
      <c r="C43" s="83"/>
      <c r="D43" s="188" t="s">
        <v>78</v>
      </c>
      <c r="E43" s="189"/>
      <c r="F43" s="189"/>
      <c r="G43" s="83"/>
      <c r="H43" s="83">
        <f t="shared" ref="H43:M43" si="11">SUM(H41:H42)</f>
        <v>139956.88</v>
      </c>
      <c r="I43" s="83">
        <f t="shared" si="11"/>
        <v>11882339.109999999</v>
      </c>
      <c r="J43" s="162"/>
      <c r="K43" s="91"/>
      <c r="L43" s="5">
        <f t="shared" si="11"/>
        <v>329200</v>
      </c>
      <c r="M43" s="5">
        <f t="shared" si="11"/>
        <v>6880280</v>
      </c>
      <c r="N43" s="66">
        <f>+L43/F41</f>
        <v>0.27822853279242732</v>
      </c>
      <c r="O43" s="66">
        <f>+M43/G41</f>
        <v>0.2782294328879687</v>
      </c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56"/>
    </row>
    <row r="44" spans="1:29" s="45" customFormat="1" ht="33.75" x14ac:dyDescent="0.25">
      <c r="A44" s="56"/>
      <c r="B44" s="159" t="s">
        <v>38</v>
      </c>
      <c r="C44" s="146">
        <v>651</v>
      </c>
      <c r="D44" s="157" t="s">
        <v>74</v>
      </c>
      <c r="E44" s="159" t="s">
        <v>26</v>
      </c>
      <c r="F44" s="28">
        <v>1183200</v>
      </c>
      <c r="G44" s="161">
        <v>10057200</v>
      </c>
      <c r="H44" s="161">
        <v>139956.88</v>
      </c>
      <c r="I44" s="161">
        <v>11882339.109999999</v>
      </c>
      <c r="J44" s="159" t="s">
        <v>38</v>
      </c>
      <c r="K44" s="159" t="s">
        <v>93</v>
      </c>
      <c r="L44" s="161">
        <v>329200</v>
      </c>
      <c r="M44" s="161">
        <v>2798200</v>
      </c>
      <c r="N44" s="21">
        <f>+L44/F44</f>
        <v>0.27822853279242732</v>
      </c>
      <c r="O44" s="21">
        <f>+M44/G44</f>
        <v>0.27822853279242732</v>
      </c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56"/>
    </row>
    <row r="45" spans="1:29" s="45" customFormat="1" ht="22.5" customHeight="1" x14ac:dyDescent="0.25">
      <c r="A45" s="56"/>
      <c r="B45" s="91"/>
      <c r="C45" s="36"/>
      <c r="D45" s="188" t="s">
        <v>79</v>
      </c>
      <c r="E45" s="189"/>
      <c r="F45" s="189"/>
      <c r="G45" s="81"/>
      <c r="H45" s="81">
        <f t="shared" ref="H45:I45" si="12">SUM(H43:H44)</f>
        <v>279913.76</v>
      </c>
      <c r="I45" s="81">
        <f t="shared" si="12"/>
        <v>23764678.219999999</v>
      </c>
      <c r="J45" s="162"/>
      <c r="K45" s="162"/>
      <c r="L45" s="5">
        <f>L44</f>
        <v>329200</v>
      </c>
      <c r="M45" s="5">
        <f>M44</f>
        <v>2798200</v>
      </c>
      <c r="N45" s="66">
        <f>+L45/F44</f>
        <v>0.27822853279242732</v>
      </c>
      <c r="O45" s="66">
        <f>+M45/G44</f>
        <v>0.27822853279242732</v>
      </c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56"/>
      <c r="AB45" s="156">
        <f>L39+L46</f>
        <v>1837400</v>
      </c>
      <c r="AC45" s="45">
        <f>AB45/4</f>
        <v>459350</v>
      </c>
    </row>
    <row r="46" spans="1:29" ht="22.5" customHeight="1" x14ac:dyDescent="0.25">
      <c r="B46" s="91"/>
      <c r="C46" s="87"/>
      <c r="D46" s="188" t="s">
        <v>80</v>
      </c>
      <c r="E46" s="189"/>
      <c r="F46" s="94">
        <f>F41+F44</f>
        <v>2366400</v>
      </c>
      <c r="G46" s="94">
        <f>G41+G44</f>
        <v>34786000</v>
      </c>
      <c r="H46" s="94"/>
      <c r="I46" s="94"/>
      <c r="J46" s="162"/>
      <c r="K46" s="162"/>
      <c r="L46" s="75">
        <f>L43+L45</f>
        <v>658400</v>
      </c>
      <c r="M46" s="75">
        <f>M43+M45</f>
        <v>9678480</v>
      </c>
      <c r="N46" s="57">
        <f>+L46/F46</f>
        <v>0.27822853279242732</v>
      </c>
      <c r="O46" s="57">
        <f>+M46/G46</f>
        <v>0.27822917265566605</v>
      </c>
      <c r="P46" s="62"/>
      <c r="Q46" s="62"/>
      <c r="R46" s="62"/>
      <c r="S46" s="62"/>
      <c r="T46" s="62"/>
      <c r="U46" s="62"/>
      <c r="V46" s="62"/>
      <c r="W46" s="62"/>
      <c r="X46" s="62"/>
      <c r="Y46" s="62"/>
    </row>
  </sheetData>
  <mergeCells count="46">
    <mergeCell ref="D43:F43"/>
    <mergeCell ref="D45:F45"/>
    <mergeCell ref="D46:E46"/>
    <mergeCell ref="F7:G7"/>
    <mergeCell ref="G26:G27"/>
    <mergeCell ref="D28:E28"/>
    <mergeCell ref="D29:D30"/>
    <mergeCell ref="E29:E30"/>
    <mergeCell ref="F29:F30"/>
    <mergeCell ref="G29:G30"/>
    <mergeCell ref="D19:D20"/>
    <mergeCell ref="E19:E20"/>
    <mergeCell ref="F19:F20"/>
    <mergeCell ref="G19:G20"/>
    <mergeCell ref="D21:E21"/>
    <mergeCell ref="G34:G35"/>
    <mergeCell ref="D26:D27"/>
    <mergeCell ref="E26:E27"/>
    <mergeCell ref="F26:F27"/>
    <mergeCell ref="G41:G42"/>
    <mergeCell ref="D31:E31"/>
    <mergeCell ref="D32:E32"/>
    <mergeCell ref="D34:D35"/>
    <mergeCell ref="E34:E35"/>
    <mergeCell ref="F34:F35"/>
    <mergeCell ref="D36:E36"/>
    <mergeCell ref="D38:F38"/>
    <mergeCell ref="D39:E39"/>
    <mergeCell ref="D41:D42"/>
    <mergeCell ref="E41:E42"/>
    <mergeCell ref="F41:F42"/>
    <mergeCell ref="D24:E24"/>
    <mergeCell ref="Z7:AA7"/>
    <mergeCell ref="D11:E11"/>
    <mergeCell ref="D14:E14"/>
    <mergeCell ref="D16:E16"/>
    <mergeCell ref="D17:E17"/>
    <mergeCell ref="P7:X7"/>
    <mergeCell ref="B5:O5"/>
    <mergeCell ref="B7:B8"/>
    <mergeCell ref="C7:C8"/>
    <mergeCell ref="D7:D8"/>
    <mergeCell ref="E7:E8"/>
    <mergeCell ref="H7:I7"/>
    <mergeCell ref="J7:J8"/>
    <mergeCell ref="K7:K8"/>
  </mergeCells>
  <pageMargins left="0" right="0" top="0" bottom="0" header="0.31496062992125984" footer="0.31496062992125984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ABASTO 2021</vt:lpstr>
      <vt:lpstr>INSTITUCIONAL</vt:lpstr>
      <vt:lpstr>FRISIA</vt:lpstr>
      <vt:lpstr>UHT</vt:lpstr>
      <vt:lpstr>aceite anual</vt:lpstr>
      <vt:lpstr>'ABASTO 2021'!Área_de_impresión</vt:lpstr>
      <vt:lpstr>'aceite anual'!Área_de_impresión</vt:lpstr>
      <vt:lpstr>FRISIA!Área_de_impresión</vt:lpstr>
      <vt:lpstr>INSTITUCIONAL!Área_de_impresión</vt:lpstr>
      <vt:lpstr>UHT!Área_de_impresión</vt:lpstr>
      <vt:lpstr>'ABASTO 2021'!Títulos_a_imprimir</vt:lpstr>
      <vt:lpstr>'aceite anual'!Títulos_a_imprimir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Cesar Omar Gutierrez Pineda</cp:lastModifiedBy>
  <cp:lastPrinted>2022-10-04T16:12:19Z</cp:lastPrinted>
  <dcterms:created xsi:type="dcterms:W3CDTF">2016-11-04T18:38:38Z</dcterms:created>
  <dcterms:modified xsi:type="dcterms:W3CDTF">2022-10-27T17:03:35Z</dcterms:modified>
</cp:coreProperties>
</file>